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Finance &amp; Accounting Dropbox\Strategic Finance\Quarterly Earnings Materials\4Q23\"/>
    </mc:Choice>
  </mc:AlternateContent>
  <xr:revisionPtr revIDLastSave="0" documentId="13_ncr:1_{D8EA9C0D-5484-43C6-ABF5-7D62C1D2D260}" xr6:coauthVersionLast="47" xr6:coauthVersionMax="47" xr10:uidLastSave="{00000000-0000-0000-0000-000000000000}"/>
  <bookViews>
    <workbookView xWindow="-110" yWindow="-110" windowWidth="21820" windowHeight="1300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Tables'!$B$2:$S$98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96" i="2" l="1"/>
  <c r="S62" i="2"/>
  <c r="S32" i="2"/>
  <c r="S30" i="2"/>
  <c r="S29" i="2"/>
  <c r="S20" i="2"/>
  <c r="S13" i="2"/>
  <c r="S69" i="2"/>
  <c r="S83" i="2" l="1"/>
  <c r="R83" i="2"/>
  <c r="R69" i="2"/>
  <c r="S58" i="2"/>
  <c r="R58" i="2"/>
  <c r="R47" i="2"/>
  <c r="S47" i="2"/>
  <c r="S49" i="2"/>
  <c r="R13" i="2"/>
  <c r="R20" i="2"/>
  <c r="S72" i="2" l="1"/>
  <c r="S51" i="2"/>
  <c r="Q95" i="2"/>
  <c r="P95" i="2"/>
  <c r="N95" i="2"/>
  <c r="M95" i="2"/>
  <c r="L95" i="2"/>
  <c r="K95" i="2"/>
  <c r="J95" i="2"/>
  <c r="I95" i="2"/>
  <c r="H95" i="2"/>
  <c r="G95" i="2"/>
  <c r="F95" i="2"/>
  <c r="E95" i="2"/>
  <c r="D95" i="2"/>
  <c r="R95" i="2"/>
  <c r="R94" i="2"/>
  <c r="Q94" i="2"/>
  <c r="P94" i="2"/>
  <c r="N94" i="2"/>
  <c r="M94" i="2"/>
  <c r="K94" i="2"/>
  <c r="J94" i="2"/>
  <c r="I94" i="2"/>
  <c r="H94" i="2"/>
  <c r="G94" i="2"/>
  <c r="F94" i="2"/>
  <c r="E94" i="2"/>
  <c r="D94" i="2"/>
  <c r="L94" i="2"/>
  <c r="R93" i="2"/>
  <c r="Q93" i="2"/>
  <c r="P93" i="2"/>
  <c r="N93" i="2"/>
  <c r="M93" i="2"/>
  <c r="K93" i="2"/>
  <c r="J93" i="2"/>
  <c r="I93" i="2"/>
  <c r="H93" i="2"/>
  <c r="G93" i="2"/>
  <c r="F93" i="2"/>
  <c r="E93" i="2"/>
  <c r="D93" i="2"/>
  <c r="L93" i="2"/>
  <c r="L92" i="2"/>
  <c r="K92" i="2"/>
  <c r="J92" i="2"/>
  <c r="I92" i="2"/>
  <c r="H92" i="2"/>
  <c r="G92" i="2"/>
  <c r="F92" i="2"/>
  <c r="E92" i="2"/>
  <c r="D92" i="2"/>
  <c r="Q92" i="2"/>
  <c r="P92" i="2"/>
  <c r="N92" i="2"/>
  <c r="M92" i="2"/>
  <c r="R92" i="2"/>
  <c r="R91" i="2"/>
  <c r="Q91" i="2"/>
  <c r="P91" i="2"/>
  <c r="N91" i="2"/>
  <c r="M91" i="2"/>
  <c r="L91" i="2"/>
  <c r="K91" i="2"/>
  <c r="J91" i="2"/>
  <c r="I91" i="2"/>
  <c r="H91" i="2"/>
  <c r="G91" i="2"/>
  <c r="E91" i="2"/>
  <c r="D91" i="2"/>
  <c r="F91" i="2"/>
  <c r="Q90" i="2"/>
  <c r="P90" i="2"/>
  <c r="N90" i="2"/>
  <c r="M90" i="2"/>
  <c r="L90" i="2"/>
  <c r="K90" i="2"/>
  <c r="J90" i="2"/>
  <c r="I90" i="2"/>
  <c r="H90" i="2"/>
  <c r="G90" i="2"/>
  <c r="F90" i="2"/>
  <c r="E90" i="2"/>
  <c r="D90" i="2"/>
  <c r="R90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Q86" i="2"/>
  <c r="P86" i="2"/>
  <c r="N86" i="2"/>
  <c r="M86" i="2"/>
  <c r="L86" i="2"/>
  <c r="K86" i="2"/>
  <c r="J86" i="2"/>
  <c r="I86" i="2"/>
  <c r="H86" i="2"/>
  <c r="G86" i="2"/>
  <c r="F86" i="2"/>
  <c r="E86" i="2"/>
  <c r="D86" i="2"/>
  <c r="R86" i="2"/>
  <c r="P60" i="2"/>
  <c r="P62" i="2" s="1"/>
  <c r="P72" i="2" s="1"/>
  <c r="N60" i="2"/>
  <c r="N62" i="2" s="1"/>
  <c r="N72" i="2" s="1"/>
  <c r="D60" i="2"/>
  <c r="D62" i="2" s="1"/>
  <c r="D72" i="2" s="1"/>
  <c r="R60" i="2"/>
  <c r="R62" i="2" s="1"/>
  <c r="R72" i="2" s="1"/>
  <c r="K49" i="2"/>
  <c r="K51" i="2" s="1"/>
  <c r="K71" i="2" s="1"/>
  <c r="I49" i="2"/>
  <c r="I51" i="2" s="1"/>
  <c r="I71" i="2" s="1"/>
  <c r="O92" i="2"/>
  <c r="O93" i="2"/>
  <c r="O94" i="2"/>
  <c r="O95" i="2"/>
  <c r="O91" i="2"/>
  <c r="O90" i="2"/>
  <c r="O86" i="2"/>
  <c r="J30" i="2"/>
  <c r="J32" i="2" s="1"/>
  <c r="J85" i="2" s="1"/>
  <c r="Q29" i="2"/>
  <c r="P29" i="2"/>
  <c r="N29" i="2"/>
  <c r="N30" i="2" s="1"/>
  <c r="N32" i="2" s="1"/>
  <c r="N85" i="2" s="1"/>
  <c r="M29" i="2"/>
  <c r="L29" i="2"/>
  <c r="L30" i="2" s="1"/>
  <c r="L32" i="2" s="1"/>
  <c r="L85" i="2" s="1"/>
  <c r="K29" i="2"/>
  <c r="J29" i="2"/>
  <c r="I29" i="2"/>
  <c r="H29" i="2"/>
  <c r="G29" i="2"/>
  <c r="F29" i="2"/>
  <c r="E29" i="2"/>
  <c r="D29" i="2"/>
  <c r="R29" i="2"/>
  <c r="R49" i="2"/>
  <c r="R51" i="2" s="1"/>
  <c r="R71" i="2" s="1"/>
  <c r="Q13" i="2"/>
  <c r="Q49" i="2" s="1"/>
  <c r="Q51" i="2" s="1"/>
  <c r="Q71" i="2" s="1"/>
  <c r="P13" i="2"/>
  <c r="P49" i="2" s="1"/>
  <c r="P51" i="2" s="1"/>
  <c r="P71" i="2" s="1"/>
  <c r="P73" i="2" s="1"/>
  <c r="O13" i="2"/>
  <c r="O49" i="2" s="1"/>
  <c r="O51" i="2" s="1"/>
  <c r="O71" i="2" s="1"/>
  <c r="N13" i="2"/>
  <c r="N49" i="2" s="1"/>
  <c r="N51" i="2" s="1"/>
  <c r="N71" i="2" s="1"/>
  <c r="M13" i="2"/>
  <c r="M49" i="2" s="1"/>
  <c r="M51" i="2" s="1"/>
  <c r="M71" i="2" s="1"/>
  <c r="L13" i="2"/>
  <c r="L49" i="2" s="1"/>
  <c r="L51" i="2" s="1"/>
  <c r="L71" i="2" s="1"/>
  <c r="K13" i="2"/>
  <c r="K30" i="2" s="1"/>
  <c r="K32" i="2" s="1"/>
  <c r="K85" i="2" s="1"/>
  <c r="J13" i="2"/>
  <c r="J49" i="2" s="1"/>
  <c r="J51" i="2" s="1"/>
  <c r="J71" i="2" s="1"/>
  <c r="I13" i="2"/>
  <c r="I30" i="2" s="1"/>
  <c r="I32" i="2" s="1"/>
  <c r="I85" i="2" s="1"/>
  <c r="H13" i="2"/>
  <c r="H49" i="2" s="1"/>
  <c r="H51" i="2" s="1"/>
  <c r="H71" i="2" s="1"/>
  <c r="H73" i="2" s="1"/>
  <c r="H74" i="2" s="1"/>
  <c r="G13" i="2"/>
  <c r="G49" i="2" s="1"/>
  <c r="G51" i="2" s="1"/>
  <c r="G71" i="2" s="1"/>
  <c r="F13" i="2"/>
  <c r="F49" i="2" s="1"/>
  <c r="F51" i="2" s="1"/>
  <c r="F71" i="2" s="1"/>
  <c r="E13" i="2"/>
  <c r="E49" i="2" s="1"/>
  <c r="E51" i="2" s="1"/>
  <c r="E71" i="2" s="1"/>
  <c r="D13" i="2"/>
  <c r="D49" i="2" s="1"/>
  <c r="D51" i="2" s="1"/>
  <c r="D71" i="2" s="1"/>
  <c r="Q20" i="2"/>
  <c r="Q60" i="2" s="1"/>
  <c r="Q62" i="2" s="1"/>
  <c r="Q72" i="2" s="1"/>
  <c r="P20" i="2"/>
  <c r="M20" i="2"/>
  <c r="M60" i="2" s="1"/>
  <c r="M62" i="2" s="1"/>
  <c r="M72" i="2" s="1"/>
  <c r="L20" i="2"/>
  <c r="L60" i="2" s="1"/>
  <c r="L62" i="2" s="1"/>
  <c r="L72" i="2" s="1"/>
  <c r="K20" i="2"/>
  <c r="K60" i="2" s="1"/>
  <c r="K62" i="2" s="1"/>
  <c r="K72" i="2" s="1"/>
  <c r="J20" i="2"/>
  <c r="J60" i="2" s="1"/>
  <c r="J62" i="2" s="1"/>
  <c r="J72" i="2" s="1"/>
  <c r="I20" i="2"/>
  <c r="I60" i="2" s="1"/>
  <c r="I62" i="2" s="1"/>
  <c r="I72" i="2" s="1"/>
  <c r="H20" i="2"/>
  <c r="H60" i="2" s="1"/>
  <c r="H62" i="2" s="1"/>
  <c r="H72" i="2" s="1"/>
  <c r="G20" i="2"/>
  <c r="G60" i="2" s="1"/>
  <c r="G62" i="2" s="1"/>
  <c r="G72" i="2" s="1"/>
  <c r="F20" i="2"/>
  <c r="F60" i="2" s="1"/>
  <c r="F62" i="2" s="1"/>
  <c r="F72" i="2" s="1"/>
  <c r="E20" i="2"/>
  <c r="E60" i="2" s="1"/>
  <c r="E62" i="2" s="1"/>
  <c r="E72" i="2" s="1"/>
  <c r="D20" i="2"/>
  <c r="N20" i="2"/>
  <c r="S71" i="2" l="1"/>
  <c r="S73" i="2" s="1"/>
  <c r="K73" i="2"/>
  <c r="P74" i="2"/>
  <c r="L73" i="2"/>
  <c r="Q73" i="2"/>
  <c r="I73" i="2"/>
  <c r="I74" i="2" s="1"/>
  <c r="D73" i="2"/>
  <c r="D74" i="2" s="1"/>
  <c r="F73" i="2"/>
  <c r="F74" i="2" s="1"/>
  <c r="M73" i="2"/>
  <c r="E73" i="2"/>
  <c r="E74" i="2" s="1"/>
  <c r="G73" i="2"/>
  <c r="G74" i="2" s="1"/>
  <c r="M30" i="2"/>
  <c r="M32" i="2" s="1"/>
  <c r="M85" i="2" s="1"/>
  <c r="M96" i="2" s="1"/>
  <c r="H96" i="2"/>
  <c r="P30" i="2"/>
  <c r="P32" i="2" s="1"/>
  <c r="P85" i="2" s="1"/>
  <c r="P96" i="2" s="1"/>
  <c r="R30" i="2"/>
  <c r="R32" i="2" s="1"/>
  <c r="R85" i="2" s="1"/>
  <c r="R96" i="2" s="1"/>
  <c r="Q30" i="2"/>
  <c r="Q32" i="2" s="1"/>
  <c r="Q85" i="2" s="1"/>
  <c r="Q96" i="2" s="1"/>
  <c r="N96" i="2"/>
  <c r="D30" i="2"/>
  <c r="D32" i="2" s="1"/>
  <c r="D85" i="2" s="1"/>
  <c r="D96" i="2" s="1"/>
  <c r="E30" i="2"/>
  <c r="E32" i="2" s="1"/>
  <c r="E85" i="2" s="1"/>
  <c r="F30" i="2"/>
  <c r="F32" i="2" s="1"/>
  <c r="F85" i="2" s="1"/>
  <c r="F96" i="2" s="1"/>
  <c r="G30" i="2"/>
  <c r="G32" i="2" s="1"/>
  <c r="G85" i="2" s="1"/>
  <c r="G96" i="2" s="1"/>
  <c r="H30" i="2"/>
  <c r="H32" i="2" s="1"/>
  <c r="H85" i="2" s="1"/>
  <c r="J73" i="2"/>
  <c r="R73" i="2"/>
  <c r="N73" i="2"/>
  <c r="I96" i="2"/>
  <c r="L96" i="2"/>
  <c r="J96" i="2"/>
  <c r="K96" i="2"/>
  <c r="E96" i="2"/>
  <c r="O29" i="2"/>
  <c r="O20" i="2"/>
  <c r="O60" i="2" s="1"/>
  <c r="O62" i="2" s="1"/>
  <c r="O72" i="2" s="1"/>
  <c r="O73" i="2" s="1"/>
  <c r="S74" i="2" l="1"/>
  <c r="O74" i="2"/>
  <c r="M74" i="2"/>
  <c r="Q74" i="2"/>
  <c r="N74" i="2"/>
  <c r="L74" i="2"/>
  <c r="J74" i="2"/>
  <c r="R74" i="2"/>
  <c r="K74" i="2"/>
  <c r="O30" i="2"/>
  <c r="O32" i="2" s="1"/>
  <c r="O85" i="2" s="1"/>
  <c r="O96" i="2" s="1"/>
</calcChain>
</file>

<file path=xl/sharedStrings.xml><?xml version="1.0" encoding="utf-8"?>
<sst xmlns="http://schemas.openxmlformats.org/spreadsheetml/2006/main" count="137" uniqueCount="63">
  <si>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</si>
  <si>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</si>
  <si>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</si>
  <si>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</si>
  <si>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</si>
  <si>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</si>
  <si>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</si>
  <si>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</si>
  <si>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</si>
  <si>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>Advertising and marketing</t>
  </si>
  <si>
    <t>Compensation and benefits</t>
  </si>
  <si>
    <t>Total operating expenses</t>
  </si>
  <si>
    <t>Provision for income taxes</t>
  </si>
  <si>
    <t>Other operating expenses</t>
  </si>
  <si>
    <t>Other (income) expenses:</t>
  </si>
  <si>
    <t>Interest expense (income), net</t>
  </si>
  <si>
    <t>Legal settlement and litigation expenses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</si>
  <si>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</si>
  <si>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</si>
  <si>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</si>
  <si>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</si>
  <si>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</si>
  <si>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</si>
  <si>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revenues, net</t>
  </si>
  <si>
    <t>Non-GAAP operating revenues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</si>
  <si>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</si>
  <si>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</si>
  <si>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</si>
  <si>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</si>
  <si>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</si>
  <si>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</si>
  <si>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</si>
  <si>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</si>
  <si>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</si>
  <si>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</si>
  <si>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</si>
  <si>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</si>
  <si>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Adjusted EBITDA</t>
  </si>
  <si>
    <t>Net income (loss)</t>
  </si>
  <si>
    <t xml:space="preserve">RECONCILIATION OF NET INCOME (LOSS) TO ADJUSTED EBITDA </t>
  </si>
  <si>
    <t>Net Income (loss)</t>
  </si>
  <si>
    <t>(Benefit) provision for income taxes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</si>
  <si>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</si>
  <si>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</si>
  <si>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</si>
  <si>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</si>
  <si>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</si>
  <si>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</si>
  <si>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 xml:space="preserve">                             </t>
  </si>
  <si>
    <t>Note: Quarterly figures in a particular fiscal year may not sum to full fiscal year totals due to rounding.</t>
  </si>
  <si>
    <t>Q4 2022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</si>
  <si>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</si>
  <si>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</si>
  <si>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</si>
  <si>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</si>
  <si>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</si>
  <si>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</si>
  <si>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</si>
  <si>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ExtraCash origination and ATM-related costs</t>
  </si>
  <si>
    <t>RECONCILIATION OF OPERATING REVENUES, NET TO NON-GAAP OPERATING REVENUES</t>
  </si>
  <si>
    <t>RECONCILIATION OF OPERATING EXPENSES TO NON-GAAP OPERATING EXPENSES</t>
  </si>
  <si>
    <t>Q3 2023</t>
  </si>
  <si>
    <t>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</si>
</sst>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* #,##0.0_);_(* \(#,##0.0\);_(* &quot;-&quot;?_);_(@_)"/>
    <numFmt numFmtId="169" formatCode="_(&quot;$&quot;* #,##0_);_(&quot;$&quot;* \(#,##0\);_(&quot;$&quot;* &quot;-&quot;??_);_(@_)"/>
    <numFmt numFmtId="170" formatCode="_(&quot;$&quot;* #,##0.000_);_(&quot;$&quot;* \(#,##0.000\);_(&quot;$&quot;* &quot;—&quot;_);_(@_)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2"/>
    <xf numFmtId="0" fontId="5" fillId="0" borderId="0" xfId="2" applyAlignment="1">
      <alignment horizontal="center"/>
    </xf>
    <xf numFmtId="0" fontId="7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15" fontId="8" fillId="0" borderId="1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7" fillId="0" borderId="0" xfId="2" applyFont="1" applyAlignment="1">
      <alignment horizontal="left" vertical="center" wrapText="1" indent="2"/>
    </xf>
    <xf numFmtId="0" fontId="8" fillId="0" borderId="0" xfId="2" applyFont="1" applyAlignment="1">
      <alignment horizontal="left" vertical="center" wrapText="1" indent="4"/>
    </xf>
    <xf numFmtId="49" fontId="8" fillId="0" borderId="0" xfId="2" applyNumberFormat="1" applyFont="1" applyAlignment="1">
      <alignment vertical="center" wrapText="1"/>
    </xf>
    <xf numFmtId="0" fontId="7" fillId="0" borderId="0" xfId="2" applyFont="1" applyAlignment="1">
      <alignment horizontal="left" vertical="center" indent="2"/>
    </xf>
    <xf numFmtId="0" fontId="8" fillId="0" borderId="0" xfId="2" applyFont="1" applyAlignment="1">
      <alignment vertical="center"/>
    </xf>
    <xf numFmtId="0" fontId="6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 indent="2"/>
    </xf>
    <xf numFmtId="164" fontId="7" fillId="0" borderId="0" xfId="2" applyNumberFormat="1" applyFont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44" fontId="7" fillId="0" borderId="0" xfId="2" applyNumberFormat="1" applyFont="1" applyAlignment="1">
      <alignment horizontal="center" vertical="center" wrapText="1"/>
    </xf>
    <xf numFmtId="37" fontId="7" fillId="0" borderId="0" xfId="2" applyNumberFormat="1" applyFont="1" applyAlignment="1">
      <alignment horizontal="center" vertical="center" wrapText="1"/>
    </xf>
    <xf numFmtId="9" fontId="5" fillId="0" borderId="0" xfId="2" applyNumberFormat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9" fontId="6" fillId="0" borderId="0" xfId="3" applyFont="1" applyFill="1" applyAlignment="1">
      <alignment horizontal="right"/>
    </xf>
    <xf numFmtId="0" fontId="2" fillId="0" borderId="0" xfId="2" applyFont="1"/>
    <xf numFmtId="165" fontId="5" fillId="0" borderId="0" xfId="2" applyNumberFormat="1" applyAlignment="1">
      <alignment horizontal="center"/>
    </xf>
    <xf numFmtId="43" fontId="5" fillId="0" borderId="0" xfId="2" applyNumberFormat="1" applyAlignment="1">
      <alignment horizontal="center"/>
    </xf>
    <xf numFmtId="0" fontId="2" fillId="0" borderId="0" xfId="2" applyFont="1" applyAlignment="1">
      <alignment horizontal="left" indent="1"/>
    </xf>
    <xf numFmtId="0" fontId="1" fillId="0" borderId="0" xfId="2" applyFont="1" applyAlignment="1">
      <alignment horizontal="left" indent="1"/>
    </xf>
    <xf numFmtId="9" fontId="0" fillId="0" borderId="0" xfId="0" applyNumberFormat="1"/>
    <xf numFmtId="166" fontId="5" fillId="0" borderId="0" xfId="1" applyNumberFormat="1" applyFont="1" applyAlignment="1">
      <alignment horizontal="center"/>
    </xf>
    <xf numFmtId="167" fontId="5" fillId="0" borderId="0" xfId="1" applyNumberFormat="1" applyFont="1" applyAlignment="1">
      <alignment horizontal="center"/>
    </xf>
    <xf numFmtId="166" fontId="5" fillId="0" borderId="0" xfId="1" applyNumberFormat="1" applyFont="1"/>
    <xf numFmtId="9" fontId="5" fillId="0" borderId="0" xfId="2" applyNumberFormat="1"/>
    <xf numFmtId="169" fontId="0" fillId="0" borderId="0" xfId="0" applyNumberFormat="1"/>
    <xf numFmtId="43" fontId="0" fillId="0" borderId="0" xfId="0" applyNumberFormat="1"/>
    <xf numFmtId="15" fontId="8" fillId="0" borderId="0" xfId="2" applyNumberFormat="1" applyFont="1" applyAlignment="1">
      <alignment horizontal="center" vertical="center" wrapText="1"/>
    </xf>
    <xf numFmtId="164" fontId="5" fillId="0" borderId="0" xfId="2" applyNumberFormat="1"/>
    <xf numFmtId="164" fontId="5" fillId="0" borderId="0" xfId="1" applyNumberFormat="1" applyFont="1" applyFill="1" applyBorder="1"/>
    <xf numFmtId="168" fontId="5" fillId="0" borderId="0" xfId="2" applyNumberFormat="1"/>
    <xf numFmtId="170" fontId="5" fillId="0" borderId="0" xfId="1" applyNumberFormat="1" applyFont="1" applyFill="1" applyBorder="1"/>
    <xf numFmtId="9" fontId="5" fillId="0" borderId="0" xfId="1" applyNumberFormat="1" applyFont="1" applyFill="1" applyBorder="1"/>
    <xf numFmtId="43" fontId="5" fillId="0" borderId="0" xfId="1" applyFont="1" applyFill="1" applyBorder="1"/>
    <xf numFmtId="0" fontId="0" fillId="0" borderId="0" xfId="0" applyAlignment="1">
      <alignment horizontal="center"/>
    </xf>
    <xf numFmtId="0" fontId="0" fillId="0" borderId="0" xfId="0"/>
    <xf numFmtId="0" fontId="6" fillId="0" borderId="0" xfId="2" applyFont="1" applyAlignment="1">
      <alignment horizontal="center"/>
    </xf>
    <xf numFmtId="0" fontId="5" fillId="0" borderId="0" xfId="2" applyAlignment="1">
      <alignment horizontal="center"/>
    </xf>
    <xf numFmtId="0" fontId="6" fillId="0" borderId="0" xfId="0" applyFont="1" applyAlignment="1">
      <alignment horizontal="center"/>
    </xf>
    <xf numFmtId="43" fontId="8" fillId="0" borderId="0" xfId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5" fontId="8" fillId="0" borderId="0" xfId="2" quotePrefix="1" applyNumberFormat="1" applyFont="1" applyAlignment="1">
      <alignment horizontal="center" vertical="center" wrapText="1"/>
    </xf>
    <xf numFmtId="15" fontId="8" fillId="0" borderId="0" xfId="2" applyNumberFormat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</cellXfs>
  <cellStyles count="6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Percent 2" xfId="3" xr:uid="{3234C1BC-2C21-B241-8CF8-C23E02F78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2678834</xdr:colOff>
      <xdr:row>4</xdr:row>
      <xdr:rowOff>178858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B1:AB108"/>
  <sheetViews>
    <sheetView showGridLines="0" tabSelected="1" zoomScale="75" zoomScaleNormal="75" zoomScaleSheetLayoutView="75" workbookViewId="0"/>
  </sheetViews>
  <sheetFormatPr defaultColWidth="9.08203125" defaultRowHeight="15.5" x14ac:dyDescent="0.35"/>
  <cols>
    <col min="1" max="1" width="3.08203125" style="1" customWidth="1"/>
    <col min="2" max="2" width="49.25" style="1" bestFit="1" customWidth="1"/>
    <col min="3" max="3" width="1.5" style="1" customWidth="1"/>
    <col min="4" max="11" width="10.58203125" style="2" customWidth="1"/>
    <col min="12" max="13" width="12.33203125" style="2" bestFit="1" customWidth="1"/>
    <col min="14" max="18" width="11.5" style="2" customWidth="1"/>
    <col min="19" max="19" width="11.5" customWidth="1"/>
    <col min="20" max="24" width="9.08203125" style="1"/>
    <col min="25" max="28" width="9.08203125" style="43"/>
    <col min="29" max="16384" width="9.08203125" style="1"/>
  </cols>
  <sheetData>
    <row r="1" spans="2:24" x14ac:dyDescent="0.35">
      <c r="E1" s="14"/>
      <c r="F1" s="14"/>
      <c r="G1" s="14"/>
      <c r="H1" s="14"/>
      <c r="I1" s="14"/>
    </row>
    <row r="3" spans="2:24" x14ac:dyDescent="0.35">
      <c r="B3" s="56" t="s">
        <v>53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5"/>
      <c r="N3" s="55"/>
      <c r="O3" s="55"/>
      <c r="P3" s="55"/>
      <c r="Q3" s="55"/>
      <c r="R3" s="55"/>
      <c r="S3" s="55"/>
    </row>
    <row r="4" spans="2:24" ht="15" customHeight="1" x14ac:dyDescent="0.35">
      <c r="B4" s="56" t="s">
        <v>54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5"/>
      <c r="N4" s="55"/>
      <c r="O4" s="55"/>
      <c r="P4" s="55"/>
      <c r="Q4" s="55"/>
      <c r="R4" s="55"/>
      <c r="S4" s="55"/>
    </row>
    <row r="5" spans="2:24" x14ac:dyDescent="0.35">
      <c r="B5" s="60" t="s">
        <v>21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5"/>
      <c r="N5" s="55"/>
      <c r="O5" s="55"/>
      <c r="P5" s="55"/>
      <c r="Q5" s="55"/>
      <c r="R5" s="55"/>
      <c r="S5" s="55"/>
    </row>
    <row r="6" spans="2:24" x14ac:dyDescent="0.35">
      <c r="B6" s="57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5"/>
      <c r="N6" s="55"/>
      <c r="O6" s="55"/>
      <c r="P6" s="55"/>
      <c r="Q6" s="55"/>
      <c r="R6" s="55"/>
      <c r="S6" s="55"/>
    </row>
    <row r="7" spans="2:24" ht="15" customHeight="1" x14ac:dyDescent="0.35">
      <c r="B7" s="3"/>
      <c r="C7" s="3"/>
      <c r="D7" s="64"/>
      <c r="E7" s="64"/>
      <c r="F7" s="64"/>
      <c r="G7" s="64"/>
      <c r="H7" s="64"/>
      <c r="I7" s="64"/>
      <c r="J7" s="64"/>
      <c r="K7" s="64"/>
      <c r="S7" s="2"/>
    </row>
    <row r="8" spans="2:24" ht="14.5" x14ac:dyDescent="0.35">
      <c r="B8" s="3"/>
      <c r="C8" s="3"/>
      <c r="D8" s="5" t="s">
        <v>0</v>
      </c>
      <c r="E8" s="5" t="s">
        <v>1</v>
      </c>
      <c r="F8" s="5" t="s">
        <v>2</v>
      </c>
      <c r="G8" s="5" t="s">
        <v>3</v>
      </c>
      <c r="H8" s="5" t="s">
        <v>30</v>
      </c>
      <c r="I8" s="5" t="s">
        <v>31</v>
      </c>
      <c r="J8" s="5" t="s">
        <v>32</v>
      </c>
      <c r="K8" s="5" t="s">
        <v>33</v>
      </c>
      <c r="L8" s="5" t="s">
        <v>34</v>
      </c>
      <c r="M8" s="5" t="s">
        <v>43</v>
      </c>
      <c r="N8" s="5" t="s">
        <v>44</v>
      </c>
      <c r="O8" s="5" t="s">
        <v>50</v>
      </c>
      <c r="P8" s="5" t="s">
        <v>52</v>
      </c>
      <c r="Q8" s="5" t="s">
        <v>56</v>
      </c>
      <c r="R8" s="5" t="s">
        <v>61</v>
      </c>
      <c r="S8" s="5" t="s">
        <v>62</v>
      </c>
      <c r="U8" s="47"/>
      <c r="V8" s="47"/>
    </row>
    <row r="9" spans="2:24" ht="14.5" x14ac:dyDescent="0.35">
      <c r="B9" s="3"/>
      <c r="C9" s="3"/>
      <c r="D9" s="6"/>
      <c r="E9" s="6"/>
      <c r="F9" s="6"/>
      <c r="G9" s="4"/>
      <c r="H9" s="6"/>
      <c r="I9" s="6"/>
      <c r="J9" s="6"/>
      <c r="K9" s="4"/>
      <c r="L9" s="4"/>
      <c r="M9" s="6"/>
      <c r="N9" s="6"/>
      <c r="O9" s="6"/>
      <c r="P9" s="6"/>
      <c r="Q9" s="6"/>
      <c r="R9" s="6"/>
      <c r="S9" s="6"/>
    </row>
    <row r="10" spans="2:24" ht="14.5" x14ac:dyDescent="0.35">
      <c r="B10" s="7" t="s">
        <v>4</v>
      </c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2:24" ht="14.5" x14ac:dyDescent="0.35">
      <c r="B11" s="8" t="s">
        <v>5</v>
      </c>
      <c r="C11" s="3"/>
      <c r="D11" s="19">
        <v>30.1</v>
      </c>
      <c r="E11" s="19">
        <v>23.7</v>
      </c>
      <c r="F11" s="19">
        <v>31.7</v>
      </c>
      <c r="G11" s="19">
        <v>35.1</v>
      </c>
      <c r="H11" s="19">
        <v>32.4</v>
      </c>
      <c r="I11" s="19">
        <v>34.4</v>
      </c>
      <c r="J11" s="19">
        <v>37.4</v>
      </c>
      <c r="K11" s="19">
        <v>38</v>
      </c>
      <c r="L11" s="19">
        <v>39.299999999999997</v>
      </c>
      <c r="M11" s="19">
        <v>43</v>
      </c>
      <c r="N11" s="19">
        <v>52.8</v>
      </c>
      <c r="O11" s="19">
        <v>53.8</v>
      </c>
      <c r="P11" s="19">
        <v>52.6</v>
      </c>
      <c r="Q11" s="19">
        <v>55</v>
      </c>
      <c r="R11" s="19">
        <v>59.2</v>
      </c>
      <c r="S11" s="19">
        <v>65.400000000000006</v>
      </c>
      <c r="T11" s="48"/>
      <c r="U11" s="49"/>
      <c r="V11" s="44"/>
      <c r="W11" s="43"/>
      <c r="X11" s="44"/>
    </row>
    <row r="12" spans="2:24" ht="14.5" x14ac:dyDescent="0.35">
      <c r="B12" s="8" t="s">
        <v>6</v>
      </c>
      <c r="C12" s="3"/>
      <c r="D12" s="20">
        <v>0.4</v>
      </c>
      <c r="E12" s="20">
        <v>0.1</v>
      </c>
      <c r="F12" s="20">
        <v>0.3</v>
      </c>
      <c r="G12" s="20">
        <v>0.4</v>
      </c>
      <c r="H12" s="20">
        <v>2</v>
      </c>
      <c r="I12" s="20">
        <v>2.8</v>
      </c>
      <c r="J12" s="20">
        <v>2.8</v>
      </c>
      <c r="K12" s="20">
        <v>3.2</v>
      </c>
      <c r="L12" s="20">
        <v>3.3</v>
      </c>
      <c r="M12" s="20">
        <v>2.8</v>
      </c>
      <c r="N12" s="20">
        <v>4</v>
      </c>
      <c r="O12" s="20">
        <v>5.8000000000000007</v>
      </c>
      <c r="P12" s="20">
        <v>6.3000000000000007</v>
      </c>
      <c r="Q12" s="20">
        <v>6.2</v>
      </c>
      <c r="R12" s="20">
        <v>6.6</v>
      </c>
      <c r="S12" s="20">
        <v>7.799999999999998</v>
      </c>
      <c r="T12" s="48"/>
      <c r="U12" s="49"/>
      <c r="V12" s="44"/>
      <c r="W12" s="43"/>
      <c r="X12" s="44"/>
    </row>
    <row r="13" spans="2:24" ht="14.5" x14ac:dyDescent="0.35">
      <c r="B13" s="9" t="s">
        <v>7</v>
      </c>
      <c r="C13" s="3"/>
      <c r="D13" s="21">
        <f>SUM(D11:D12)</f>
        <v>30.5</v>
      </c>
      <c r="E13" s="21">
        <f t="shared" ref="E13:S13" si="0">SUM(E11:E12)</f>
        <v>23.8</v>
      </c>
      <c r="F13" s="21">
        <f t="shared" si="0"/>
        <v>32</v>
      </c>
      <c r="G13" s="21">
        <f t="shared" si="0"/>
        <v>35.5</v>
      </c>
      <c r="H13" s="21">
        <f t="shared" si="0"/>
        <v>34.4</v>
      </c>
      <c r="I13" s="21">
        <f t="shared" si="0"/>
        <v>37.199999999999996</v>
      </c>
      <c r="J13" s="21">
        <f t="shared" si="0"/>
        <v>40.199999999999996</v>
      </c>
      <c r="K13" s="21">
        <f t="shared" si="0"/>
        <v>41.2</v>
      </c>
      <c r="L13" s="21">
        <f t="shared" si="0"/>
        <v>42.599999999999994</v>
      </c>
      <c r="M13" s="21">
        <f t="shared" si="0"/>
        <v>45.8</v>
      </c>
      <c r="N13" s="21">
        <f t="shared" si="0"/>
        <v>56.8</v>
      </c>
      <c r="O13" s="21">
        <f t="shared" si="0"/>
        <v>59.599999999999994</v>
      </c>
      <c r="P13" s="21">
        <f t="shared" si="0"/>
        <v>58.900000000000006</v>
      </c>
      <c r="Q13" s="21">
        <f t="shared" si="0"/>
        <v>61.2</v>
      </c>
      <c r="R13" s="21">
        <f t="shared" si="0"/>
        <v>65.8</v>
      </c>
      <c r="S13" s="21">
        <f t="shared" si="0"/>
        <v>73.2</v>
      </c>
      <c r="T13" s="48"/>
      <c r="U13" s="49"/>
      <c r="V13" s="44"/>
      <c r="W13" s="43"/>
      <c r="X13" s="44"/>
    </row>
    <row r="14" spans="2:24" x14ac:dyDescent="0.35">
      <c r="B14" s="7" t="s">
        <v>8</v>
      </c>
      <c r="C14" s="3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40"/>
      <c r="O14" s="40"/>
      <c r="P14" s="40"/>
      <c r="Q14" s="40"/>
      <c r="R14" s="40"/>
      <c r="S14" s="40"/>
      <c r="T14" s="48"/>
      <c r="U14" s="49"/>
      <c r="V14" s="50"/>
      <c r="W14" s="43"/>
      <c r="X14" s="43"/>
    </row>
    <row r="15" spans="2:24" ht="14.5" x14ac:dyDescent="0.35">
      <c r="B15" s="8" t="s">
        <v>57</v>
      </c>
      <c r="C15" s="3"/>
      <c r="D15" s="22">
        <v>3.7</v>
      </c>
      <c r="E15" s="22">
        <v>2.9</v>
      </c>
      <c r="F15" s="22">
        <v>7.7</v>
      </c>
      <c r="G15" s="22">
        <v>11.2</v>
      </c>
      <c r="H15" s="22">
        <v>3.5</v>
      </c>
      <c r="I15" s="22">
        <v>7.4</v>
      </c>
      <c r="J15" s="22">
        <v>10.8</v>
      </c>
      <c r="K15" s="22">
        <v>10.5</v>
      </c>
      <c r="L15" s="22">
        <v>13.8</v>
      </c>
      <c r="M15" s="22">
        <v>13.9</v>
      </c>
      <c r="N15" s="22">
        <v>18.399999999999999</v>
      </c>
      <c r="O15" s="22">
        <v>20.199999999999996</v>
      </c>
      <c r="P15" s="22">
        <v>12</v>
      </c>
      <c r="Q15" s="22">
        <v>15.9</v>
      </c>
      <c r="R15" s="22">
        <v>16</v>
      </c>
      <c r="S15" s="22">
        <v>14.5</v>
      </c>
      <c r="U15" s="48"/>
      <c r="V15" s="49"/>
      <c r="W15" s="43"/>
      <c r="X15" s="44"/>
    </row>
    <row r="16" spans="2:24" ht="14.5" x14ac:dyDescent="0.35">
      <c r="B16" s="8" t="s">
        <v>51</v>
      </c>
      <c r="C16" s="3"/>
      <c r="D16" s="22">
        <v>5.8</v>
      </c>
      <c r="E16" s="22">
        <v>4.4000000000000004</v>
      </c>
      <c r="F16" s="22">
        <v>5.5</v>
      </c>
      <c r="G16" s="22">
        <v>5.9</v>
      </c>
      <c r="H16" s="22">
        <v>5.2</v>
      </c>
      <c r="I16" s="22">
        <v>5.5</v>
      </c>
      <c r="J16" s="22">
        <v>6.3</v>
      </c>
      <c r="K16" s="22">
        <v>6.5</v>
      </c>
      <c r="L16" s="22">
        <v>6.5</v>
      </c>
      <c r="M16" s="22">
        <v>7.6</v>
      </c>
      <c r="N16" s="22">
        <v>9.5</v>
      </c>
      <c r="O16" s="22">
        <v>8.2999999999999972</v>
      </c>
      <c r="P16" s="22">
        <v>7.1</v>
      </c>
      <c r="Q16" s="22">
        <v>7.2</v>
      </c>
      <c r="R16" s="22">
        <v>7.1</v>
      </c>
      <c r="S16" s="22">
        <v>7.5</v>
      </c>
      <c r="U16" s="48"/>
      <c r="V16" s="49"/>
      <c r="W16" s="43"/>
      <c r="X16" s="44"/>
    </row>
    <row r="17" spans="2:24" ht="14.5" x14ac:dyDescent="0.35">
      <c r="B17" s="8" t="s">
        <v>9</v>
      </c>
      <c r="C17" s="3"/>
      <c r="D17" s="22">
        <v>8.1</v>
      </c>
      <c r="E17" s="22">
        <v>3.9</v>
      </c>
      <c r="F17" s="22">
        <v>10.7</v>
      </c>
      <c r="G17" s="22">
        <v>15.3</v>
      </c>
      <c r="H17" s="22">
        <v>14</v>
      </c>
      <c r="I17" s="22">
        <v>11.9</v>
      </c>
      <c r="J17" s="22">
        <v>13</v>
      </c>
      <c r="K17" s="22">
        <v>12.6</v>
      </c>
      <c r="L17" s="22">
        <v>12.2</v>
      </c>
      <c r="M17" s="22">
        <v>20.8</v>
      </c>
      <c r="N17" s="22">
        <v>24.1</v>
      </c>
      <c r="O17" s="22">
        <v>11.899999999999999</v>
      </c>
      <c r="P17" s="22">
        <v>9.4</v>
      </c>
      <c r="Q17" s="22">
        <v>15</v>
      </c>
      <c r="R17" s="22">
        <v>13.9</v>
      </c>
      <c r="S17" s="22">
        <v>10</v>
      </c>
      <c r="U17" s="48"/>
      <c r="V17" s="51"/>
      <c r="W17" s="43"/>
      <c r="X17" s="44"/>
    </row>
    <row r="18" spans="2:24" ht="14.5" x14ac:dyDescent="0.35">
      <c r="B18" s="8" t="s">
        <v>10</v>
      </c>
      <c r="C18" s="3"/>
      <c r="D18" s="22">
        <v>4.2</v>
      </c>
      <c r="E18" s="22">
        <v>5.0999999999999996</v>
      </c>
      <c r="F18" s="22">
        <v>5.6</v>
      </c>
      <c r="G18" s="22">
        <v>7.3</v>
      </c>
      <c r="H18" s="22">
        <v>9.4</v>
      </c>
      <c r="I18" s="22">
        <v>9.9</v>
      </c>
      <c r="J18" s="22">
        <v>15.3</v>
      </c>
      <c r="K18" s="22">
        <v>14.9</v>
      </c>
      <c r="L18" s="22">
        <v>17.899999999999999</v>
      </c>
      <c r="M18" s="22">
        <v>39.1</v>
      </c>
      <c r="N18" s="22">
        <v>24.3</v>
      </c>
      <c r="O18" s="22">
        <v>22.100000000000009</v>
      </c>
      <c r="P18" s="22">
        <v>24.4</v>
      </c>
      <c r="Q18" s="22">
        <v>23.9</v>
      </c>
      <c r="R18" s="22">
        <v>23.1</v>
      </c>
      <c r="S18" s="22">
        <v>23.5</v>
      </c>
      <c r="U18" s="48"/>
      <c r="V18" s="49"/>
      <c r="W18" s="43"/>
      <c r="X18" s="44"/>
    </row>
    <row r="19" spans="2:24" ht="14.5" x14ac:dyDescent="0.35">
      <c r="B19" s="8" t="s">
        <v>13</v>
      </c>
      <c r="C19" s="3"/>
      <c r="D19" s="20">
        <v>2.6</v>
      </c>
      <c r="E19" s="20">
        <v>3.3</v>
      </c>
      <c r="F19" s="20">
        <v>4.0999999999999996</v>
      </c>
      <c r="G19" s="20">
        <v>5.8</v>
      </c>
      <c r="H19" s="20">
        <v>12.6</v>
      </c>
      <c r="I19" s="20">
        <v>8.9</v>
      </c>
      <c r="J19" s="20">
        <v>10.4</v>
      </c>
      <c r="K19" s="20">
        <v>11.3</v>
      </c>
      <c r="L19" s="20">
        <v>14.8</v>
      </c>
      <c r="M19" s="20">
        <v>17.399999999999999</v>
      </c>
      <c r="N19" s="20">
        <v>18.399999999999999</v>
      </c>
      <c r="O19" s="20">
        <v>17.999999999999993</v>
      </c>
      <c r="P19" s="20">
        <v>18.5</v>
      </c>
      <c r="Q19" s="20">
        <v>20.200000000000003</v>
      </c>
      <c r="R19" s="20">
        <v>16.3</v>
      </c>
      <c r="S19" s="20">
        <v>15.800000000000006</v>
      </c>
      <c r="U19" s="48"/>
      <c r="V19" s="51"/>
      <c r="W19" s="43"/>
      <c r="X19" s="44"/>
    </row>
    <row r="20" spans="2:24" ht="14.5" x14ac:dyDescent="0.35">
      <c r="B20" s="9" t="s">
        <v>11</v>
      </c>
      <c r="C20" s="3"/>
      <c r="D20" s="23">
        <f t="shared" ref="D20:M20" si="1">SUM(D15:D19)</f>
        <v>24.400000000000002</v>
      </c>
      <c r="E20" s="23">
        <f t="shared" si="1"/>
        <v>19.600000000000001</v>
      </c>
      <c r="F20" s="23">
        <f t="shared" si="1"/>
        <v>33.6</v>
      </c>
      <c r="G20" s="23">
        <f t="shared" si="1"/>
        <v>45.5</v>
      </c>
      <c r="H20" s="23">
        <f t="shared" si="1"/>
        <v>44.7</v>
      </c>
      <c r="I20" s="23">
        <f t="shared" si="1"/>
        <v>43.6</v>
      </c>
      <c r="J20" s="23">
        <f t="shared" si="1"/>
        <v>55.800000000000004</v>
      </c>
      <c r="K20" s="23">
        <f t="shared" si="1"/>
        <v>55.8</v>
      </c>
      <c r="L20" s="23">
        <f t="shared" si="1"/>
        <v>65.2</v>
      </c>
      <c r="M20" s="23">
        <f t="shared" si="1"/>
        <v>98.800000000000011</v>
      </c>
      <c r="N20" s="23">
        <f>SUM(N15:N19)</f>
        <v>94.699999999999989</v>
      </c>
      <c r="O20" s="23">
        <f t="shared" ref="O20:S20" si="2">SUM(O15:O19)</f>
        <v>80.5</v>
      </c>
      <c r="P20" s="23">
        <f t="shared" si="2"/>
        <v>71.400000000000006</v>
      </c>
      <c r="Q20" s="23">
        <f t="shared" si="2"/>
        <v>82.2</v>
      </c>
      <c r="R20" s="23">
        <f t="shared" si="2"/>
        <v>76.400000000000006</v>
      </c>
      <c r="S20" s="23">
        <f t="shared" si="2"/>
        <v>71.300000000000011</v>
      </c>
      <c r="U20" s="48"/>
      <c r="V20" s="49"/>
      <c r="W20" s="43"/>
      <c r="X20" s="44"/>
    </row>
    <row r="21" spans="2:24" x14ac:dyDescent="0.35">
      <c r="B21" s="7" t="s">
        <v>14</v>
      </c>
      <c r="C21" s="3"/>
      <c r="D21" s="22"/>
      <c r="E21" s="22"/>
      <c r="F21" s="22"/>
      <c r="G21" s="22"/>
      <c r="H21" s="22"/>
      <c r="I21" s="22"/>
      <c r="J21" s="22"/>
      <c r="K21" s="22"/>
      <c r="L21" s="22"/>
      <c r="M21"/>
      <c r="N21"/>
      <c r="O21"/>
      <c r="P21"/>
      <c r="Q21"/>
      <c r="R21"/>
      <c r="U21" s="48"/>
      <c r="V21" s="49"/>
      <c r="W21" s="43"/>
      <c r="X21" s="43"/>
    </row>
    <row r="22" spans="2:24" ht="14.5" x14ac:dyDescent="0.35">
      <c r="B22" s="8" t="s">
        <v>15</v>
      </c>
      <c r="C22" s="3"/>
      <c r="D22" s="22">
        <v>-0.2</v>
      </c>
      <c r="E22" s="22">
        <v>-0.1</v>
      </c>
      <c r="F22" s="22">
        <v>-0.1</v>
      </c>
      <c r="G22" s="22">
        <v>0</v>
      </c>
      <c r="H22" s="22">
        <v>0.1</v>
      </c>
      <c r="I22" s="22">
        <v>0.4</v>
      </c>
      <c r="J22" s="22">
        <v>0.29999999999999993</v>
      </c>
      <c r="K22" s="22">
        <v>1.4000000000000001</v>
      </c>
      <c r="L22" s="22">
        <v>1.5</v>
      </c>
      <c r="M22" s="22">
        <v>1.6</v>
      </c>
      <c r="N22" s="22">
        <v>1.3</v>
      </c>
      <c r="O22" s="22">
        <v>1.7999999999999998</v>
      </c>
      <c r="P22" s="22">
        <v>1.5999999999999999</v>
      </c>
      <c r="Q22" s="22">
        <v>1.4</v>
      </c>
      <c r="R22" s="22">
        <v>1.7</v>
      </c>
      <c r="S22" s="22">
        <v>1.8</v>
      </c>
      <c r="U22" s="48"/>
      <c r="V22" s="49"/>
      <c r="W22" s="43"/>
      <c r="X22" s="43"/>
    </row>
    <row r="23" spans="2:24" ht="14.5" x14ac:dyDescent="0.35">
      <c r="B23" s="8" t="s">
        <v>16</v>
      </c>
      <c r="C23" s="3"/>
      <c r="D23" s="22">
        <v>0</v>
      </c>
      <c r="E23" s="22">
        <v>0</v>
      </c>
      <c r="F23" s="22">
        <v>0.9</v>
      </c>
      <c r="G23" s="22">
        <v>3.6</v>
      </c>
      <c r="H23" s="22">
        <v>0.4</v>
      </c>
      <c r="I23" s="22">
        <v>0.2</v>
      </c>
      <c r="J23" s="22">
        <v>0.4</v>
      </c>
      <c r="K23" s="22">
        <v>0.7</v>
      </c>
      <c r="L23" s="22">
        <v>0</v>
      </c>
      <c r="M23" s="22">
        <v>0</v>
      </c>
      <c r="N23" s="22">
        <v>6.8</v>
      </c>
      <c r="O23" s="22">
        <v>-0.5</v>
      </c>
      <c r="P23" s="22">
        <v>0</v>
      </c>
      <c r="Q23" s="22">
        <v>0</v>
      </c>
      <c r="R23" s="22">
        <v>0</v>
      </c>
      <c r="S23" s="22">
        <v>0</v>
      </c>
      <c r="U23" s="48"/>
      <c r="V23" s="49"/>
      <c r="W23" s="43"/>
      <c r="X23" s="43"/>
    </row>
    <row r="24" spans="2:24" ht="14.5" x14ac:dyDescent="0.35">
      <c r="B24" s="8" t="s">
        <v>17</v>
      </c>
      <c r="C24" s="3"/>
      <c r="D24" s="22">
        <v>0</v>
      </c>
      <c r="E24" s="22">
        <v>0</v>
      </c>
      <c r="F24" s="22">
        <v>1.3</v>
      </c>
      <c r="G24" s="22">
        <v>0.1</v>
      </c>
      <c r="H24" s="22">
        <v>0.1</v>
      </c>
      <c r="I24" s="22">
        <v>0.1</v>
      </c>
      <c r="J24" s="22">
        <v>0.1</v>
      </c>
      <c r="K24" s="22">
        <v>0</v>
      </c>
      <c r="L24" s="22">
        <v>1</v>
      </c>
      <c r="M24" s="22">
        <v>1.9</v>
      </c>
      <c r="N24" s="22">
        <v>2.2000000000000002</v>
      </c>
      <c r="O24" s="22">
        <v>-0.5</v>
      </c>
      <c r="P24" s="22">
        <v>0</v>
      </c>
      <c r="Q24" s="22">
        <v>0</v>
      </c>
      <c r="R24" s="22">
        <v>0</v>
      </c>
      <c r="S24" s="22">
        <v>0</v>
      </c>
      <c r="U24" s="48"/>
      <c r="V24" s="49"/>
      <c r="W24" s="43"/>
      <c r="X24" s="43"/>
    </row>
    <row r="25" spans="2:24" ht="14.5" x14ac:dyDescent="0.35">
      <c r="B25" s="8" t="s">
        <v>45</v>
      </c>
      <c r="C25" s="3"/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-4.3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U25" s="48"/>
      <c r="V25" s="49"/>
      <c r="W25" s="43"/>
      <c r="X25" s="43"/>
    </row>
    <row r="26" spans="2:24" ht="14.5" x14ac:dyDescent="0.35">
      <c r="B26" s="8" t="s">
        <v>46</v>
      </c>
      <c r="C26" s="3"/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-2</v>
      </c>
      <c r="M26" s="22">
        <v>-7.6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U26" s="48"/>
      <c r="V26" s="49"/>
      <c r="W26" s="43"/>
      <c r="X26" s="43"/>
    </row>
    <row r="27" spans="2:24" ht="14.5" x14ac:dyDescent="0.35">
      <c r="B27" s="8" t="s">
        <v>18</v>
      </c>
      <c r="C27" s="3"/>
      <c r="D27" s="22">
        <v>0</v>
      </c>
      <c r="E27" s="22">
        <v>0</v>
      </c>
      <c r="F27" s="22">
        <v>0</v>
      </c>
      <c r="G27" s="22">
        <v>0</v>
      </c>
      <c r="H27" s="22">
        <v>-17.100000000000001</v>
      </c>
      <c r="I27" s="22">
        <v>-6.9</v>
      </c>
      <c r="J27" s="22">
        <v>-9.1</v>
      </c>
      <c r="K27" s="22">
        <v>-1.7</v>
      </c>
      <c r="L27" s="22">
        <v>5.6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U27" s="48"/>
      <c r="V27" s="49"/>
      <c r="W27" s="43"/>
      <c r="X27" s="43"/>
    </row>
    <row r="28" spans="2:24" ht="14.5" x14ac:dyDescent="0.35">
      <c r="B28" s="8" t="s">
        <v>19</v>
      </c>
      <c r="C28" s="3"/>
      <c r="D28" s="20">
        <v>0</v>
      </c>
      <c r="E28" s="20">
        <v>0</v>
      </c>
      <c r="F28" s="20">
        <v>0</v>
      </c>
      <c r="G28" s="20">
        <v>0</v>
      </c>
      <c r="H28" s="20">
        <v>2.2000000000000002</v>
      </c>
      <c r="I28" s="20">
        <v>0.7</v>
      </c>
      <c r="J28" s="20">
        <v>0.6</v>
      </c>
      <c r="K28" s="20">
        <v>0.1</v>
      </c>
      <c r="L28" s="20">
        <v>4.0999999999999996</v>
      </c>
      <c r="M28" s="20">
        <v>-17.5</v>
      </c>
      <c r="N28" s="20">
        <v>-0.7</v>
      </c>
      <c r="O28" s="20">
        <v>-9.9999999999999645E-2</v>
      </c>
      <c r="P28" s="20">
        <v>-0.1</v>
      </c>
      <c r="Q28" s="20">
        <v>0.2</v>
      </c>
      <c r="R28" s="20">
        <v>-0.2</v>
      </c>
      <c r="S28" s="20">
        <v>-0.19999999999999998</v>
      </c>
      <c r="U28" s="48"/>
      <c r="V28" s="49"/>
      <c r="W28" s="43"/>
      <c r="X28" s="43"/>
    </row>
    <row r="29" spans="2:24" ht="14.5" x14ac:dyDescent="0.35">
      <c r="B29" s="9" t="s">
        <v>20</v>
      </c>
      <c r="C29" s="3"/>
      <c r="D29" s="23">
        <f t="shared" ref="D29:Q29" si="3">SUM(D22:D28)</f>
        <v>-0.2</v>
      </c>
      <c r="E29" s="23">
        <f t="shared" si="3"/>
        <v>-0.1</v>
      </c>
      <c r="F29" s="23">
        <f t="shared" si="3"/>
        <v>2.1</v>
      </c>
      <c r="G29" s="23">
        <f t="shared" si="3"/>
        <v>3.7</v>
      </c>
      <c r="H29" s="23">
        <f t="shared" si="3"/>
        <v>-14.3</v>
      </c>
      <c r="I29" s="23">
        <f t="shared" si="3"/>
        <v>-5.5</v>
      </c>
      <c r="J29" s="23">
        <f t="shared" si="3"/>
        <v>-7.6999999999999993</v>
      </c>
      <c r="K29" s="23">
        <f t="shared" si="3"/>
        <v>0.50000000000000011</v>
      </c>
      <c r="L29" s="23">
        <f t="shared" si="3"/>
        <v>10.199999999999999</v>
      </c>
      <c r="M29" s="23">
        <f t="shared" si="3"/>
        <v>-25.9</v>
      </c>
      <c r="N29" s="23">
        <f t="shared" si="3"/>
        <v>9.6000000000000014</v>
      </c>
      <c r="O29" s="23">
        <f t="shared" si="3"/>
        <v>0.70000000000000018</v>
      </c>
      <c r="P29" s="23">
        <f t="shared" si="3"/>
        <v>1.4999999999999998</v>
      </c>
      <c r="Q29" s="23">
        <f t="shared" si="3"/>
        <v>1.5999999999999999</v>
      </c>
      <c r="R29" s="23">
        <f>SUM(R22:R28)</f>
        <v>1.5</v>
      </c>
      <c r="S29" s="23">
        <f>SUM(S22:S28)</f>
        <v>1.6</v>
      </c>
      <c r="U29" s="48"/>
      <c r="V29" s="49"/>
      <c r="W29" s="43"/>
      <c r="X29" s="43"/>
    </row>
    <row r="30" spans="2:24" ht="14.5" x14ac:dyDescent="0.35">
      <c r="B30" s="7" t="s">
        <v>42</v>
      </c>
      <c r="C30" s="3"/>
      <c r="D30" s="23">
        <f t="shared" ref="D30:Q30" si="4">+D13-D20-D29</f>
        <v>6.299999999999998</v>
      </c>
      <c r="E30" s="23">
        <f t="shared" si="4"/>
        <v>4.2999999999999989</v>
      </c>
      <c r="F30" s="23">
        <f t="shared" si="4"/>
        <v>-3.7000000000000015</v>
      </c>
      <c r="G30" s="23">
        <f t="shared" si="4"/>
        <v>-13.7</v>
      </c>
      <c r="H30" s="23">
        <f t="shared" si="4"/>
        <v>3.9999999999999964</v>
      </c>
      <c r="I30" s="23">
        <f t="shared" si="4"/>
        <v>-0.90000000000000568</v>
      </c>
      <c r="J30" s="23">
        <f t="shared" si="4"/>
        <v>-7.9000000000000092</v>
      </c>
      <c r="K30" s="23">
        <f t="shared" si="4"/>
        <v>-15.099999999999994</v>
      </c>
      <c r="L30" s="23">
        <f t="shared" si="4"/>
        <v>-32.800000000000011</v>
      </c>
      <c r="M30" s="23">
        <f t="shared" si="4"/>
        <v>-27.100000000000016</v>
      </c>
      <c r="N30" s="23">
        <f t="shared" si="4"/>
        <v>-47.499999999999993</v>
      </c>
      <c r="O30" s="23">
        <f t="shared" si="4"/>
        <v>-21.600000000000005</v>
      </c>
      <c r="P30" s="23">
        <f t="shared" si="4"/>
        <v>-14</v>
      </c>
      <c r="Q30" s="23">
        <f t="shared" si="4"/>
        <v>-22.6</v>
      </c>
      <c r="R30" s="23">
        <f>+R13-R20-R29</f>
        <v>-12.100000000000009</v>
      </c>
      <c r="S30" s="23">
        <f>+S13-S20-S29</f>
        <v>0.29999999999999138</v>
      </c>
      <c r="U30" s="48"/>
      <c r="V30" s="49"/>
      <c r="W30" s="43"/>
      <c r="X30" s="43"/>
    </row>
    <row r="31" spans="2:24" ht="14.5" x14ac:dyDescent="0.35">
      <c r="B31" s="8" t="s">
        <v>41</v>
      </c>
      <c r="C31" s="3"/>
      <c r="D31" s="20">
        <v>2.4</v>
      </c>
      <c r="E31" s="20">
        <v>-2.2999999999999998</v>
      </c>
      <c r="F31" s="20">
        <v>-20.9</v>
      </c>
      <c r="G31" s="20">
        <v>20.9</v>
      </c>
      <c r="H31" s="20">
        <v>0</v>
      </c>
      <c r="I31" s="20">
        <v>0</v>
      </c>
      <c r="J31" s="20">
        <v>0</v>
      </c>
      <c r="K31" s="20">
        <v>0.1</v>
      </c>
      <c r="L31" s="20">
        <v>0</v>
      </c>
      <c r="M31" s="20">
        <v>0</v>
      </c>
      <c r="N31" s="20">
        <v>0</v>
      </c>
      <c r="O31" s="20">
        <v>-0.1</v>
      </c>
      <c r="P31" s="20">
        <v>0</v>
      </c>
      <c r="Q31" s="20">
        <v>0</v>
      </c>
      <c r="R31" s="20">
        <v>0</v>
      </c>
      <c r="S31" s="20">
        <v>0.1</v>
      </c>
      <c r="U31" s="48"/>
      <c r="V31" s="49"/>
      <c r="W31" s="43"/>
      <c r="X31" s="43"/>
    </row>
    <row r="32" spans="2:24" ht="15" thickBot="1" x14ac:dyDescent="0.4">
      <c r="B32" s="7" t="s">
        <v>38</v>
      </c>
      <c r="C32" s="3"/>
      <c r="D32" s="24">
        <f t="shared" ref="D32:Q32" si="5">+D30-D31</f>
        <v>3.8999999999999981</v>
      </c>
      <c r="E32" s="24">
        <f t="shared" si="5"/>
        <v>6.5999999999999988</v>
      </c>
      <c r="F32" s="24">
        <f t="shared" si="5"/>
        <v>17.199999999999996</v>
      </c>
      <c r="G32" s="24">
        <f t="shared" si="5"/>
        <v>-34.599999999999994</v>
      </c>
      <c r="H32" s="24">
        <f t="shared" si="5"/>
        <v>3.9999999999999964</v>
      </c>
      <c r="I32" s="24">
        <f t="shared" si="5"/>
        <v>-0.90000000000000568</v>
      </c>
      <c r="J32" s="24">
        <f t="shared" si="5"/>
        <v>-7.9000000000000092</v>
      </c>
      <c r="K32" s="24">
        <f t="shared" si="5"/>
        <v>-15.199999999999994</v>
      </c>
      <c r="L32" s="24">
        <f t="shared" si="5"/>
        <v>-32.800000000000011</v>
      </c>
      <c r="M32" s="24">
        <f t="shared" si="5"/>
        <v>-27.100000000000016</v>
      </c>
      <c r="N32" s="24">
        <f t="shared" si="5"/>
        <v>-47.499999999999993</v>
      </c>
      <c r="O32" s="24">
        <f t="shared" si="5"/>
        <v>-21.500000000000004</v>
      </c>
      <c r="P32" s="24">
        <f t="shared" si="5"/>
        <v>-14</v>
      </c>
      <c r="Q32" s="24">
        <f t="shared" si="5"/>
        <v>-22.6</v>
      </c>
      <c r="R32" s="24">
        <f>+R30-R31</f>
        <v>-12.100000000000009</v>
      </c>
      <c r="S32" s="24">
        <f>+S30-S31</f>
        <v>0.19999999999999138</v>
      </c>
      <c r="U32" s="48"/>
      <c r="V32" s="49"/>
      <c r="W32" s="43"/>
      <c r="X32" s="43"/>
    </row>
    <row r="33" spans="2:19" ht="16" thickTop="1" x14ac:dyDescent="0.35">
      <c r="B33" s="7"/>
      <c r="C33" s="3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2:19" x14ac:dyDescent="0.35">
      <c r="B34" s="7"/>
      <c r="C34" s="3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2:19" x14ac:dyDescent="0.35">
      <c r="B35" s="3"/>
      <c r="C35" s="3"/>
      <c r="D35" s="25"/>
      <c r="E35" s="25"/>
      <c r="F35" s="25"/>
      <c r="G35" s="25"/>
      <c r="H35" s="25"/>
      <c r="I35" s="25"/>
      <c r="J35" s="25"/>
      <c r="K35" s="25"/>
      <c r="L35" s="26"/>
      <c r="M35" s="26"/>
      <c r="N35" s="26"/>
    </row>
    <row r="36" spans="2:19" x14ac:dyDescent="0.35">
      <c r="B36" s="3"/>
      <c r="C36" s="3"/>
      <c r="D36" s="25"/>
      <c r="E36" s="25"/>
      <c r="F36" s="25"/>
      <c r="G36" s="25"/>
      <c r="H36" s="25"/>
      <c r="I36" s="25"/>
      <c r="J36" s="25"/>
      <c r="K36" s="25"/>
      <c r="L36" s="26"/>
      <c r="M36" s="26"/>
      <c r="N36" s="26"/>
    </row>
    <row r="37" spans="2:19" x14ac:dyDescent="0.35">
      <c r="B37" s="7"/>
      <c r="C37" s="3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2:19" x14ac:dyDescent="0.35">
      <c r="B38" s="3"/>
      <c r="C38" s="3"/>
      <c r="D38" s="25"/>
      <c r="E38" s="25"/>
      <c r="F38" s="25"/>
      <c r="G38" s="25"/>
      <c r="H38" s="25"/>
      <c r="I38" s="25"/>
      <c r="J38" s="25"/>
      <c r="K38" s="25"/>
      <c r="L38" s="27"/>
      <c r="M38" s="27"/>
      <c r="N38" s="27"/>
    </row>
    <row r="39" spans="2:19" x14ac:dyDescent="0.35">
      <c r="B39" s="3"/>
      <c r="C39" s="3"/>
      <c r="D39" s="25"/>
      <c r="E39" s="25"/>
      <c r="F39" s="25"/>
      <c r="G39" s="25"/>
      <c r="H39" s="25"/>
      <c r="I39" s="25"/>
      <c r="J39" s="25"/>
      <c r="K39" s="25"/>
      <c r="L39" s="27"/>
      <c r="M39" s="27"/>
      <c r="N39" s="27"/>
    </row>
    <row r="40" spans="2:19" x14ac:dyDescent="0.35">
      <c r="B40" s="7"/>
      <c r="C40" s="3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2:19" x14ac:dyDescent="0.35">
      <c r="B41" s="7" t="s">
        <v>48</v>
      </c>
      <c r="C41" s="3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2:19" x14ac:dyDescent="0.35">
      <c r="B42" s="56" t="s">
        <v>55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5"/>
      <c r="N42" s="55"/>
      <c r="O42" s="55"/>
      <c r="P42" s="55"/>
      <c r="Q42" s="55"/>
      <c r="R42" s="55"/>
      <c r="S42" s="55"/>
    </row>
    <row r="43" spans="2:19" x14ac:dyDescent="0.35">
      <c r="B43" s="56" t="s">
        <v>59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5"/>
      <c r="N43" s="55"/>
      <c r="O43" s="55"/>
      <c r="P43" s="55"/>
      <c r="Q43" s="55"/>
      <c r="R43" s="55"/>
      <c r="S43" s="55"/>
    </row>
    <row r="44" spans="2:19" x14ac:dyDescent="0.35">
      <c r="B44" s="57" t="s">
        <v>21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5"/>
      <c r="N44" s="55"/>
      <c r="O44" s="55"/>
      <c r="P44" s="55"/>
      <c r="Q44" s="55"/>
      <c r="R44" s="55"/>
      <c r="S44" s="55"/>
    </row>
    <row r="45" spans="2:19" x14ac:dyDescent="0.35">
      <c r="B45" s="57" t="s">
        <v>22</v>
      </c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5"/>
      <c r="N45" s="55"/>
      <c r="O45" s="55"/>
      <c r="P45" s="55"/>
      <c r="Q45" s="55"/>
      <c r="R45" s="55"/>
      <c r="S45" s="55"/>
    </row>
    <row r="46" spans="2:19" x14ac:dyDescent="0.35">
      <c r="B46" s="3"/>
      <c r="C46" s="3"/>
      <c r="D46" s="62"/>
      <c r="E46" s="63"/>
      <c r="F46" s="59"/>
      <c r="G46" s="59"/>
      <c r="H46" s="62"/>
      <c r="I46" s="63"/>
      <c r="J46" s="59"/>
      <c r="K46" s="59"/>
    </row>
    <row r="47" spans="2:19" ht="14.5" x14ac:dyDescent="0.35">
      <c r="B47" s="3"/>
      <c r="C47" s="3"/>
      <c r="D47" s="5" t="s">
        <v>0</v>
      </c>
      <c r="E47" s="5" t="s">
        <v>1</v>
      </c>
      <c r="F47" s="5" t="s">
        <v>2</v>
      </c>
      <c r="G47" s="5" t="s">
        <v>3</v>
      </c>
      <c r="H47" s="5" t="s">
        <v>30</v>
      </c>
      <c r="I47" s="5" t="s">
        <v>31</v>
      </c>
      <c r="J47" s="5" t="s">
        <v>32</v>
      </c>
      <c r="K47" s="5" t="s">
        <v>33</v>
      </c>
      <c r="L47" s="5" t="s">
        <v>34</v>
      </c>
      <c r="M47" s="5" t="s">
        <v>43</v>
      </c>
      <c r="N47" s="5" t="s">
        <v>44</v>
      </c>
      <c r="O47" s="5" t="s">
        <v>50</v>
      </c>
      <c r="P47" s="5" t="s">
        <v>52</v>
      </c>
      <c r="Q47" s="5" t="s">
        <v>56</v>
      </c>
      <c r="R47" s="5" t="str">
        <f>R$8</f>
        <v>Q3 2023</v>
      </c>
      <c r="S47" s="5" t="str">
        <f>S$8</f>
        <v>Q4 2023</v>
      </c>
    </row>
    <row r="48" spans="2:19" ht="14.5" x14ac:dyDescent="0.35">
      <c r="B48" s="3"/>
      <c r="C48" s="3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2:24" ht="14.5" x14ac:dyDescent="0.35">
      <c r="B49" s="10" t="s">
        <v>23</v>
      </c>
      <c r="C49" s="3"/>
      <c r="D49" s="25">
        <f t="shared" ref="D49:Q49" si="6">+D13</f>
        <v>30.5</v>
      </c>
      <c r="E49" s="25">
        <f t="shared" si="6"/>
        <v>23.8</v>
      </c>
      <c r="F49" s="25">
        <f t="shared" si="6"/>
        <v>32</v>
      </c>
      <c r="G49" s="25">
        <f t="shared" si="6"/>
        <v>35.5</v>
      </c>
      <c r="H49" s="25">
        <f t="shared" si="6"/>
        <v>34.4</v>
      </c>
      <c r="I49" s="25">
        <f t="shared" si="6"/>
        <v>37.199999999999996</v>
      </c>
      <c r="J49" s="25">
        <f t="shared" si="6"/>
        <v>40.199999999999996</v>
      </c>
      <c r="K49" s="25">
        <f t="shared" si="6"/>
        <v>41.2</v>
      </c>
      <c r="L49" s="25">
        <f t="shared" si="6"/>
        <v>42.599999999999994</v>
      </c>
      <c r="M49" s="25">
        <f t="shared" si="6"/>
        <v>45.8</v>
      </c>
      <c r="N49" s="25">
        <f t="shared" si="6"/>
        <v>56.8</v>
      </c>
      <c r="O49" s="25">
        <f t="shared" si="6"/>
        <v>59.599999999999994</v>
      </c>
      <c r="P49" s="25">
        <f t="shared" si="6"/>
        <v>58.900000000000006</v>
      </c>
      <c r="Q49" s="25">
        <f t="shared" si="6"/>
        <v>61.2</v>
      </c>
      <c r="R49" s="25">
        <f>+R13</f>
        <v>65.8</v>
      </c>
      <c r="S49" s="25">
        <f>+S13</f>
        <v>73.2</v>
      </c>
      <c r="U49" s="48"/>
      <c r="V49" s="48"/>
    </row>
    <row r="50" spans="2:24" ht="14.5" x14ac:dyDescent="0.35">
      <c r="B50" s="8" t="s">
        <v>58</v>
      </c>
      <c r="C50" s="3"/>
      <c r="D50" s="20">
        <v>0.9</v>
      </c>
      <c r="E50" s="20">
        <v>0.7</v>
      </c>
      <c r="F50" s="20">
        <v>0.9</v>
      </c>
      <c r="G50" s="20">
        <v>1</v>
      </c>
      <c r="H50" s="20">
        <v>1.1000000000000001</v>
      </c>
      <c r="I50" s="20">
        <v>1.2</v>
      </c>
      <c r="J50" s="20">
        <v>1.3</v>
      </c>
      <c r="K50" s="20">
        <v>1</v>
      </c>
      <c r="L50" s="20">
        <v>1.1000000000000001</v>
      </c>
      <c r="M50" s="20">
        <v>1.2</v>
      </c>
      <c r="N50" s="20">
        <v>1.8</v>
      </c>
      <c r="O50" s="20">
        <v>2.2000000000000002</v>
      </c>
      <c r="P50" s="20">
        <v>1.7</v>
      </c>
      <c r="Q50" s="20">
        <v>1.2</v>
      </c>
      <c r="R50" s="20">
        <v>1.5</v>
      </c>
      <c r="S50" s="20">
        <v>1.5999999999999996</v>
      </c>
      <c r="U50" s="48"/>
      <c r="V50" s="48"/>
    </row>
    <row r="51" spans="2:24" ht="15" thickBot="1" x14ac:dyDescent="0.4">
      <c r="B51" s="7" t="s">
        <v>24</v>
      </c>
      <c r="C51" s="3"/>
      <c r="D51" s="24">
        <f>+SUM(D49:D50)</f>
        <v>31.4</v>
      </c>
      <c r="E51" s="24">
        <f>+SUM(E49:E50)</f>
        <v>24.5</v>
      </c>
      <c r="F51" s="24">
        <f t="shared" ref="F51:R51" si="7">+SUM(F49:F50)</f>
        <v>32.9</v>
      </c>
      <c r="G51" s="24">
        <f t="shared" si="7"/>
        <v>36.5</v>
      </c>
      <c r="H51" s="24">
        <f t="shared" si="7"/>
        <v>35.5</v>
      </c>
      <c r="I51" s="24">
        <f t="shared" si="7"/>
        <v>38.4</v>
      </c>
      <c r="J51" s="24">
        <f t="shared" si="7"/>
        <v>41.499999999999993</v>
      </c>
      <c r="K51" s="24">
        <f t="shared" si="7"/>
        <v>42.2</v>
      </c>
      <c r="L51" s="24">
        <f t="shared" si="7"/>
        <v>43.699999999999996</v>
      </c>
      <c r="M51" s="24">
        <f t="shared" si="7"/>
        <v>47</v>
      </c>
      <c r="N51" s="24">
        <f t="shared" si="7"/>
        <v>58.599999999999994</v>
      </c>
      <c r="O51" s="24">
        <f t="shared" si="7"/>
        <v>61.8</v>
      </c>
      <c r="P51" s="24">
        <f t="shared" si="7"/>
        <v>60.600000000000009</v>
      </c>
      <c r="Q51" s="24">
        <f t="shared" si="7"/>
        <v>62.400000000000006</v>
      </c>
      <c r="R51" s="24">
        <f t="shared" si="7"/>
        <v>67.3</v>
      </c>
      <c r="S51" s="24">
        <f t="shared" ref="S51" si="8">+SUM(S49:S50)</f>
        <v>74.8</v>
      </c>
      <c r="U51" s="48"/>
      <c r="V51" s="48"/>
      <c r="X51" s="44"/>
    </row>
    <row r="52" spans="2:24" ht="16" thickTop="1" x14ac:dyDescent="0.35">
      <c r="B52" s="3"/>
      <c r="C52" s="3"/>
      <c r="N52"/>
      <c r="O52"/>
      <c r="P52"/>
      <c r="Q52"/>
      <c r="R52"/>
    </row>
    <row r="53" spans="2:24" x14ac:dyDescent="0.35">
      <c r="B53" s="3"/>
      <c r="C53" s="3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2:24" x14ac:dyDescent="0.35">
      <c r="B54" s="56" t="s">
        <v>60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5"/>
      <c r="N54" s="55"/>
      <c r="O54" s="55"/>
      <c r="P54" s="55"/>
      <c r="Q54" s="55"/>
      <c r="R54" s="55"/>
      <c r="S54" s="55"/>
    </row>
    <row r="55" spans="2:24" x14ac:dyDescent="0.35">
      <c r="B55" s="57" t="s">
        <v>21</v>
      </c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5"/>
      <c r="N55" s="55"/>
      <c r="O55" s="55"/>
      <c r="P55" s="55"/>
      <c r="Q55" s="55"/>
      <c r="R55" s="55"/>
      <c r="S55" s="55"/>
    </row>
    <row r="56" spans="2:24" x14ac:dyDescent="0.35">
      <c r="B56" s="57" t="s">
        <v>22</v>
      </c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5"/>
      <c r="N56" s="55"/>
      <c r="O56" s="55"/>
      <c r="P56" s="55"/>
      <c r="Q56" s="55"/>
      <c r="R56" s="55"/>
      <c r="S56" s="55"/>
    </row>
    <row r="58" spans="2:24" ht="14.5" x14ac:dyDescent="0.35">
      <c r="B58" s="3"/>
      <c r="C58" s="3"/>
      <c r="D58" s="5" t="s">
        <v>0</v>
      </c>
      <c r="E58" s="5" t="s">
        <v>1</v>
      </c>
      <c r="F58" s="5" t="s">
        <v>2</v>
      </c>
      <c r="G58" s="5" t="s">
        <v>3</v>
      </c>
      <c r="H58" s="5" t="s">
        <v>30</v>
      </c>
      <c r="I58" s="5" t="s">
        <v>31</v>
      </c>
      <c r="J58" s="5" t="s">
        <v>32</v>
      </c>
      <c r="K58" s="5" t="s">
        <v>33</v>
      </c>
      <c r="L58" s="5" t="s">
        <v>34</v>
      </c>
      <c r="M58" s="5" t="s">
        <v>43</v>
      </c>
      <c r="N58" s="5" t="s">
        <v>44</v>
      </c>
      <c r="O58" s="5" t="s">
        <v>50</v>
      </c>
      <c r="P58" s="5" t="s">
        <v>52</v>
      </c>
      <c r="Q58" s="5" t="s">
        <v>56</v>
      </c>
      <c r="R58" s="5" t="str">
        <f>R$8</f>
        <v>Q3 2023</v>
      </c>
      <c r="S58" s="5" t="str">
        <f>S$8</f>
        <v>Q4 2023</v>
      </c>
    </row>
    <row r="59" spans="2:24" ht="14.5" x14ac:dyDescent="0.35">
      <c r="B59" s="3"/>
      <c r="C59" s="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2:24" ht="14.5" x14ac:dyDescent="0.35">
      <c r="B60" s="10" t="s">
        <v>25</v>
      </c>
      <c r="C60" s="3"/>
      <c r="D60" s="25">
        <f t="shared" ref="D60:Q60" si="9">+D20</f>
        <v>24.400000000000002</v>
      </c>
      <c r="E60" s="25">
        <f t="shared" si="9"/>
        <v>19.600000000000001</v>
      </c>
      <c r="F60" s="25">
        <f t="shared" si="9"/>
        <v>33.6</v>
      </c>
      <c r="G60" s="25">
        <f t="shared" si="9"/>
        <v>45.5</v>
      </c>
      <c r="H60" s="25">
        <f t="shared" si="9"/>
        <v>44.7</v>
      </c>
      <c r="I60" s="25">
        <f t="shared" si="9"/>
        <v>43.6</v>
      </c>
      <c r="J60" s="25">
        <f t="shared" si="9"/>
        <v>55.800000000000004</v>
      </c>
      <c r="K60" s="25">
        <f t="shared" si="9"/>
        <v>55.8</v>
      </c>
      <c r="L60" s="25">
        <f t="shared" si="9"/>
        <v>65.2</v>
      </c>
      <c r="M60" s="25">
        <f t="shared" si="9"/>
        <v>98.800000000000011</v>
      </c>
      <c r="N60" s="25">
        <f t="shared" si="9"/>
        <v>94.699999999999989</v>
      </c>
      <c r="O60" s="25">
        <f t="shared" si="9"/>
        <v>80.5</v>
      </c>
      <c r="P60" s="25">
        <f t="shared" si="9"/>
        <v>71.400000000000006</v>
      </c>
      <c r="Q60" s="25">
        <f t="shared" si="9"/>
        <v>82.2</v>
      </c>
      <c r="R60" s="25">
        <f>+R20</f>
        <v>76.400000000000006</v>
      </c>
      <c r="S60" s="25">
        <v>71.300000000000011</v>
      </c>
      <c r="T60" s="48"/>
      <c r="U60" s="48"/>
      <c r="V60" s="48"/>
    </row>
    <row r="61" spans="2:24" ht="14.5" x14ac:dyDescent="0.35">
      <c r="B61" s="11" t="s">
        <v>26</v>
      </c>
      <c r="C61" s="3"/>
      <c r="D61" s="20">
        <v>-14.3</v>
      </c>
      <c r="E61" s="20">
        <v>-11.6</v>
      </c>
      <c r="F61" s="20">
        <v>-19.399999999999999</v>
      </c>
      <c r="G61" s="20">
        <v>-26.8</v>
      </c>
      <c r="H61" s="20">
        <v>-32</v>
      </c>
      <c r="I61" s="20">
        <v>-26.4</v>
      </c>
      <c r="J61" s="20">
        <v>-34.200000000000003</v>
      </c>
      <c r="K61" s="20">
        <v>-33.799999999999997</v>
      </c>
      <c r="L61" s="20">
        <v>-39.299999999999997</v>
      </c>
      <c r="M61" s="20">
        <v>-70.3</v>
      </c>
      <c r="N61" s="20">
        <v>-60.8</v>
      </c>
      <c r="O61" s="20">
        <v>-44.2</v>
      </c>
      <c r="P61" s="20">
        <v>-44.8</v>
      </c>
      <c r="Q61" s="20">
        <v>-52.7</v>
      </c>
      <c r="R61" s="20">
        <v>-46.4</v>
      </c>
      <c r="S61" s="20">
        <v>-42.4</v>
      </c>
      <c r="T61" s="48"/>
      <c r="U61" s="48"/>
      <c r="V61" s="48"/>
    </row>
    <row r="62" spans="2:24" ht="15" thickBot="1" x14ac:dyDescent="0.4">
      <c r="B62" s="7" t="s">
        <v>47</v>
      </c>
      <c r="C62" s="3"/>
      <c r="D62" s="24">
        <f t="shared" ref="D62:Q62" si="10">+SUM(D60:D61)</f>
        <v>10.100000000000001</v>
      </c>
      <c r="E62" s="24">
        <f t="shared" si="10"/>
        <v>8.0000000000000018</v>
      </c>
      <c r="F62" s="24">
        <f t="shared" si="10"/>
        <v>14.200000000000003</v>
      </c>
      <c r="G62" s="24">
        <f t="shared" si="10"/>
        <v>18.7</v>
      </c>
      <c r="H62" s="24">
        <f t="shared" si="10"/>
        <v>12.700000000000003</v>
      </c>
      <c r="I62" s="24">
        <f t="shared" si="10"/>
        <v>17.200000000000003</v>
      </c>
      <c r="J62" s="24">
        <f t="shared" si="10"/>
        <v>21.6</v>
      </c>
      <c r="K62" s="24">
        <f t="shared" si="10"/>
        <v>22</v>
      </c>
      <c r="L62" s="24">
        <f t="shared" si="10"/>
        <v>25.900000000000006</v>
      </c>
      <c r="M62" s="24">
        <f t="shared" si="10"/>
        <v>28.500000000000014</v>
      </c>
      <c r="N62" s="24">
        <f t="shared" si="10"/>
        <v>33.899999999999991</v>
      </c>
      <c r="O62" s="24">
        <f t="shared" si="10"/>
        <v>36.299999999999997</v>
      </c>
      <c r="P62" s="24">
        <f t="shared" si="10"/>
        <v>26.600000000000009</v>
      </c>
      <c r="Q62" s="24">
        <f t="shared" si="10"/>
        <v>29.5</v>
      </c>
      <c r="R62" s="24">
        <f>+SUM(R60:R61)</f>
        <v>30.000000000000007</v>
      </c>
      <c r="S62" s="24">
        <f>+SUM(S60:S61)</f>
        <v>28.900000000000013</v>
      </c>
      <c r="T62" s="48"/>
      <c r="U62" s="48"/>
      <c r="V62" s="48"/>
    </row>
    <row r="63" spans="2:24" ht="16" thickTop="1" x14ac:dyDescent="0.35">
      <c r="B63" s="7"/>
      <c r="C63" s="3"/>
    </row>
    <row r="64" spans="2:24" x14ac:dyDescent="0.35">
      <c r="B64" s="7"/>
      <c r="C64" s="3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2:24" x14ac:dyDescent="0.35">
      <c r="B65" s="56" t="s">
        <v>27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5"/>
      <c r="N65" s="55"/>
      <c r="O65" s="55"/>
      <c r="P65" s="55"/>
      <c r="Q65" s="55"/>
      <c r="R65" s="55"/>
      <c r="S65" s="55"/>
    </row>
    <row r="66" spans="2:24" x14ac:dyDescent="0.35">
      <c r="B66" s="57" t="s">
        <v>21</v>
      </c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5"/>
      <c r="N66" s="55"/>
      <c r="O66" s="55"/>
      <c r="P66" s="55"/>
      <c r="Q66" s="55"/>
      <c r="R66" s="55"/>
      <c r="S66" s="55"/>
    </row>
    <row r="67" spans="2:24" x14ac:dyDescent="0.35">
      <c r="B67" s="57" t="s">
        <v>22</v>
      </c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5"/>
      <c r="N67" s="55"/>
      <c r="O67" s="55"/>
      <c r="P67" s="55"/>
      <c r="Q67" s="55"/>
      <c r="R67" s="55"/>
      <c r="S67" s="55"/>
    </row>
    <row r="69" spans="2:24" ht="14.5" x14ac:dyDescent="0.35">
      <c r="B69" s="3"/>
      <c r="C69" s="3"/>
      <c r="D69" s="5" t="s">
        <v>0</v>
      </c>
      <c r="E69" s="5" t="s">
        <v>1</v>
      </c>
      <c r="F69" s="5" t="s">
        <v>2</v>
      </c>
      <c r="G69" s="5" t="s">
        <v>3</v>
      </c>
      <c r="H69" s="5" t="s">
        <v>30</v>
      </c>
      <c r="I69" s="5" t="s">
        <v>31</v>
      </c>
      <c r="J69" s="5" t="s">
        <v>32</v>
      </c>
      <c r="K69" s="5" t="s">
        <v>33</v>
      </c>
      <c r="L69" s="5" t="s">
        <v>34</v>
      </c>
      <c r="M69" s="5" t="s">
        <v>43</v>
      </c>
      <c r="N69" s="5" t="s">
        <v>44</v>
      </c>
      <c r="O69" s="5" t="s">
        <v>50</v>
      </c>
      <c r="P69" s="5" t="s">
        <v>52</v>
      </c>
      <c r="Q69" s="5" t="s">
        <v>56</v>
      </c>
      <c r="R69" s="5" t="str">
        <f>R$8</f>
        <v>Q3 2023</v>
      </c>
      <c r="S69" s="5" t="str">
        <f>S$8</f>
        <v>Q4 2023</v>
      </c>
    </row>
    <row r="70" spans="2:24" ht="14.5" x14ac:dyDescent="0.35">
      <c r="B70" s="3"/>
      <c r="C70" s="3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2:24" ht="14.5" x14ac:dyDescent="0.35">
      <c r="B71" s="10" t="s">
        <v>24</v>
      </c>
      <c r="C71" s="7"/>
      <c r="D71" s="25">
        <f>+D51</f>
        <v>31.4</v>
      </c>
      <c r="E71" s="25">
        <f>+E51</f>
        <v>24.5</v>
      </c>
      <c r="F71" s="25">
        <f>+F51</f>
        <v>32.9</v>
      </c>
      <c r="G71" s="25">
        <f t="shared" ref="G71:R71" si="11">+G51</f>
        <v>36.5</v>
      </c>
      <c r="H71" s="25">
        <f t="shared" si="11"/>
        <v>35.5</v>
      </c>
      <c r="I71" s="25">
        <f t="shared" si="11"/>
        <v>38.4</v>
      </c>
      <c r="J71" s="25">
        <f t="shared" si="11"/>
        <v>41.499999999999993</v>
      </c>
      <c r="K71" s="25">
        <f t="shared" si="11"/>
        <v>42.2</v>
      </c>
      <c r="L71" s="25">
        <f t="shared" si="11"/>
        <v>43.699999999999996</v>
      </c>
      <c r="M71" s="25">
        <f t="shared" si="11"/>
        <v>47</v>
      </c>
      <c r="N71" s="25">
        <f t="shared" si="11"/>
        <v>58.599999999999994</v>
      </c>
      <c r="O71" s="25">
        <f t="shared" si="11"/>
        <v>61.8</v>
      </c>
      <c r="P71" s="25">
        <f t="shared" si="11"/>
        <v>60.600000000000009</v>
      </c>
      <c r="Q71" s="25">
        <f t="shared" si="11"/>
        <v>62.400000000000006</v>
      </c>
      <c r="R71" s="25">
        <f t="shared" si="11"/>
        <v>67.3</v>
      </c>
      <c r="S71" s="25">
        <f t="shared" ref="S71" si="12">+S51</f>
        <v>74.8</v>
      </c>
      <c r="T71" s="48"/>
      <c r="U71" s="48"/>
      <c r="V71" s="48"/>
    </row>
    <row r="72" spans="2:24" ht="14.5" x14ac:dyDescent="0.35">
      <c r="B72" s="11" t="s">
        <v>47</v>
      </c>
      <c r="C72" s="3"/>
      <c r="D72" s="20">
        <f>-D62</f>
        <v>-10.100000000000001</v>
      </c>
      <c r="E72" s="20">
        <f>-E62</f>
        <v>-8.0000000000000018</v>
      </c>
      <c r="F72" s="20">
        <f>-F62</f>
        <v>-14.200000000000003</v>
      </c>
      <c r="G72" s="20">
        <f t="shared" ref="G72:R72" si="13">-G62</f>
        <v>-18.7</v>
      </c>
      <c r="H72" s="20">
        <f t="shared" si="13"/>
        <v>-12.700000000000003</v>
      </c>
      <c r="I72" s="20">
        <f t="shared" si="13"/>
        <v>-17.200000000000003</v>
      </c>
      <c r="J72" s="20">
        <f t="shared" si="13"/>
        <v>-21.6</v>
      </c>
      <c r="K72" s="20">
        <f t="shared" si="13"/>
        <v>-22</v>
      </c>
      <c r="L72" s="20">
        <f t="shared" si="13"/>
        <v>-25.900000000000006</v>
      </c>
      <c r="M72" s="20">
        <f t="shared" si="13"/>
        <v>-28.500000000000014</v>
      </c>
      <c r="N72" s="20">
        <f t="shared" si="13"/>
        <v>-33.899999999999991</v>
      </c>
      <c r="O72" s="20">
        <f t="shared" si="13"/>
        <v>-36.299999999999997</v>
      </c>
      <c r="P72" s="20">
        <f t="shared" si="13"/>
        <v>-26.600000000000009</v>
      </c>
      <c r="Q72" s="20">
        <f t="shared" si="13"/>
        <v>-29.5</v>
      </c>
      <c r="R72" s="20">
        <f t="shared" si="13"/>
        <v>-30.000000000000007</v>
      </c>
      <c r="S72" s="20">
        <f t="shared" ref="S72" si="14">-S62</f>
        <v>-28.900000000000013</v>
      </c>
      <c r="T72" s="48"/>
      <c r="U72" s="48"/>
      <c r="V72" s="48"/>
    </row>
    <row r="73" spans="2:24" ht="15" thickBot="1" x14ac:dyDescent="0.4">
      <c r="B73" s="7" t="s">
        <v>28</v>
      </c>
      <c r="C73" s="3"/>
      <c r="D73" s="24">
        <f>+SUM(D71:D72)</f>
        <v>21.299999999999997</v>
      </c>
      <c r="E73" s="24">
        <f>+SUM(E71:E72)</f>
        <v>16.5</v>
      </c>
      <c r="F73" s="24">
        <f>+SUM(F71:F72)</f>
        <v>18.699999999999996</v>
      </c>
      <c r="G73" s="24">
        <f t="shared" ref="G73:R73" si="15">+SUM(G71:G72)</f>
        <v>17.8</v>
      </c>
      <c r="H73" s="24">
        <f t="shared" si="15"/>
        <v>22.799999999999997</v>
      </c>
      <c r="I73" s="24">
        <f t="shared" si="15"/>
        <v>21.199999999999996</v>
      </c>
      <c r="J73" s="24">
        <f t="shared" si="15"/>
        <v>19.899999999999991</v>
      </c>
      <c r="K73" s="24">
        <f t="shared" si="15"/>
        <v>20.200000000000003</v>
      </c>
      <c r="L73" s="24">
        <f t="shared" si="15"/>
        <v>17.79999999999999</v>
      </c>
      <c r="M73" s="24">
        <f t="shared" si="15"/>
        <v>18.499999999999986</v>
      </c>
      <c r="N73" s="24">
        <f t="shared" si="15"/>
        <v>24.700000000000003</v>
      </c>
      <c r="O73" s="24">
        <f t="shared" si="15"/>
        <v>25.5</v>
      </c>
      <c r="P73" s="24">
        <f t="shared" si="15"/>
        <v>34</v>
      </c>
      <c r="Q73" s="24">
        <f t="shared" si="15"/>
        <v>32.900000000000006</v>
      </c>
      <c r="R73" s="24">
        <f t="shared" si="15"/>
        <v>37.29999999999999</v>
      </c>
      <c r="S73" s="24">
        <f t="shared" ref="S73" si="16">+SUM(S71:S72)</f>
        <v>45.899999999999984</v>
      </c>
      <c r="T73" s="48"/>
      <c r="U73" s="48"/>
      <c r="V73" s="48"/>
      <c r="X73" s="44"/>
    </row>
    <row r="74" spans="2:24" ht="15" thickTop="1" x14ac:dyDescent="0.35">
      <c r="B74" s="12" t="s">
        <v>29</v>
      </c>
      <c r="C74" s="13"/>
      <c r="D74" s="34">
        <f t="shared" ref="D74:Q74" si="17">+D73/D71</f>
        <v>0.67834394904458595</v>
      </c>
      <c r="E74" s="34">
        <f t="shared" si="17"/>
        <v>0.67346938775510201</v>
      </c>
      <c r="F74" s="34">
        <f t="shared" si="17"/>
        <v>0.56838905775075976</v>
      </c>
      <c r="G74" s="34">
        <f t="shared" si="17"/>
        <v>0.48767123287671232</v>
      </c>
      <c r="H74" s="34">
        <f t="shared" si="17"/>
        <v>0.64225352112676048</v>
      </c>
      <c r="I74" s="34">
        <f t="shared" si="17"/>
        <v>0.55208333333333326</v>
      </c>
      <c r="J74" s="34">
        <f t="shared" si="17"/>
        <v>0.47951807228915649</v>
      </c>
      <c r="K74" s="34">
        <f t="shared" si="17"/>
        <v>0.47867298578199058</v>
      </c>
      <c r="L74" s="34">
        <f t="shared" si="17"/>
        <v>0.40732265446224236</v>
      </c>
      <c r="M74" s="34">
        <f t="shared" si="17"/>
        <v>0.39361702127659542</v>
      </c>
      <c r="N74" s="34">
        <f t="shared" si="17"/>
        <v>0.42150170648464175</v>
      </c>
      <c r="O74" s="34">
        <f t="shared" si="17"/>
        <v>0.41262135922330101</v>
      </c>
      <c r="P74" s="34">
        <f t="shared" si="17"/>
        <v>0.56105610561056096</v>
      </c>
      <c r="Q74" s="34">
        <f t="shared" si="17"/>
        <v>0.52724358974358976</v>
      </c>
      <c r="R74" s="34">
        <f>+R73/R71</f>
        <v>0.55423476968796426</v>
      </c>
      <c r="S74" s="34">
        <f>+S73/S71</f>
        <v>0.61363636363636342</v>
      </c>
      <c r="T74" s="48"/>
      <c r="U74" s="52"/>
      <c r="V74" s="53"/>
      <c r="X74" s="44"/>
    </row>
    <row r="75" spans="2:24" x14ac:dyDescent="0.35"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2:24" x14ac:dyDescent="0.35">
      <c r="J76" s="41"/>
      <c r="K76" s="41"/>
      <c r="L76" s="42"/>
      <c r="M76" s="42"/>
      <c r="N76" s="42"/>
      <c r="O76" s="42"/>
      <c r="P76" s="42"/>
      <c r="Q76" s="42"/>
      <c r="R76" s="42"/>
      <c r="S76" s="40"/>
    </row>
    <row r="77" spans="2:24" x14ac:dyDescent="0.35">
      <c r="J77" s="42"/>
      <c r="K77" s="42"/>
      <c r="L77" s="41"/>
      <c r="M77" s="41"/>
      <c r="N77" s="41"/>
      <c r="O77" s="41"/>
      <c r="P77" s="41"/>
      <c r="Q77" s="41"/>
      <c r="R77" s="41"/>
      <c r="S77" s="40"/>
    </row>
    <row r="78" spans="2:24" x14ac:dyDescent="0.35">
      <c r="B78" s="58" t="s">
        <v>55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5"/>
      <c r="N78" s="55"/>
      <c r="O78" s="55"/>
      <c r="P78" s="55"/>
      <c r="Q78" s="55"/>
      <c r="R78" s="55"/>
      <c r="S78" s="55"/>
    </row>
    <row r="79" spans="2:24" x14ac:dyDescent="0.35">
      <c r="B79" s="58" t="s">
        <v>39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5"/>
      <c r="N79" s="55"/>
      <c r="O79" s="55"/>
      <c r="P79" s="55"/>
      <c r="Q79" s="55"/>
      <c r="R79" s="55"/>
      <c r="S79" s="55"/>
    </row>
    <row r="80" spans="2:24" x14ac:dyDescent="0.35">
      <c r="B80" s="54" t="s">
        <v>21</v>
      </c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5"/>
      <c r="N80" s="55"/>
      <c r="O80" s="55"/>
      <c r="P80" s="55"/>
      <c r="Q80" s="55"/>
      <c r="R80" s="55"/>
      <c r="S80" s="55"/>
    </row>
    <row r="81" spans="2:24" x14ac:dyDescent="0.35">
      <c r="B81" s="54" t="s">
        <v>22</v>
      </c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5"/>
      <c r="N81" s="55"/>
      <c r="O81" s="55"/>
      <c r="P81" s="55"/>
      <c r="Q81" s="55"/>
      <c r="R81" s="55"/>
      <c r="S81" s="55"/>
    </row>
    <row r="82" spans="2:24" x14ac:dyDescent="0.35">
      <c r="B82" s="15"/>
      <c r="C82" s="15"/>
      <c r="D82" s="61"/>
      <c r="E82" s="61"/>
      <c r="F82" s="61"/>
      <c r="G82" s="61"/>
    </row>
    <row r="83" spans="2:24" ht="14.5" x14ac:dyDescent="0.35">
      <c r="B83" s="15"/>
      <c r="C83" s="15"/>
      <c r="D83" s="5" t="s">
        <v>0</v>
      </c>
      <c r="E83" s="5" t="s">
        <v>1</v>
      </c>
      <c r="F83" s="5" t="s">
        <v>2</v>
      </c>
      <c r="G83" s="5" t="s">
        <v>3</v>
      </c>
      <c r="H83" s="5" t="s">
        <v>30</v>
      </c>
      <c r="I83" s="5" t="s">
        <v>31</v>
      </c>
      <c r="J83" s="5" t="s">
        <v>32</v>
      </c>
      <c r="K83" s="5" t="s">
        <v>33</v>
      </c>
      <c r="L83" s="5" t="s">
        <v>34</v>
      </c>
      <c r="M83" s="5" t="s">
        <v>43</v>
      </c>
      <c r="N83" s="5" t="s">
        <v>44</v>
      </c>
      <c r="O83" s="5" t="s">
        <v>50</v>
      </c>
      <c r="P83" s="5" t="s">
        <v>52</v>
      </c>
      <c r="Q83" s="5" t="s">
        <v>56</v>
      </c>
      <c r="R83" s="5" t="str">
        <f>R$8</f>
        <v>Q3 2023</v>
      </c>
      <c r="S83" s="5" t="str">
        <f>S$8</f>
        <v>Q4 2023</v>
      </c>
    </row>
    <row r="84" spans="2:24" ht="14.5" x14ac:dyDescent="0.35">
      <c r="B84" s="16"/>
      <c r="C84" s="16"/>
      <c r="D84" s="29"/>
      <c r="E84" s="29"/>
      <c r="F84" s="29"/>
      <c r="G84" s="29"/>
      <c r="H84" s="29"/>
      <c r="I84" s="29"/>
      <c r="J84" s="29"/>
      <c r="L84" s="29"/>
      <c r="M84" s="29"/>
      <c r="N84" s="29"/>
      <c r="O84" s="29"/>
      <c r="P84" s="29"/>
      <c r="Q84" s="29"/>
      <c r="R84" s="29"/>
      <c r="S84" s="29"/>
    </row>
    <row r="85" spans="2:24" ht="14.5" x14ac:dyDescent="0.35">
      <c r="B85" s="17" t="s">
        <v>40</v>
      </c>
      <c r="C85" s="16"/>
      <c r="D85" s="30">
        <f>+D32</f>
        <v>3.8999999999999981</v>
      </c>
      <c r="E85" s="30">
        <f t="shared" ref="E85:R85" si="18">+E32</f>
        <v>6.5999999999999988</v>
      </c>
      <c r="F85" s="30">
        <f t="shared" si="18"/>
        <v>17.199999999999996</v>
      </c>
      <c r="G85" s="30">
        <f t="shared" si="18"/>
        <v>-34.599999999999994</v>
      </c>
      <c r="H85" s="30">
        <f t="shared" si="18"/>
        <v>3.9999999999999964</v>
      </c>
      <c r="I85" s="30">
        <f t="shared" si="18"/>
        <v>-0.90000000000000568</v>
      </c>
      <c r="J85" s="30">
        <f t="shared" si="18"/>
        <v>-7.9000000000000092</v>
      </c>
      <c r="K85" s="30">
        <f t="shared" si="18"/>
        <v>-15.199999999999994</v>
      </c>
      <c r="L85" s="30">
        <f t="shared" si="18"/>
        <v>-32.800000000000011</v>
      </c>
      <c r="M85" s="30">
        <f t="shared" si="18"/>
        <v>-27.100000000000016</v>
      </c>
      <c r="N85" s="30">
        <f t="shared" si="18"/>
        <v>-47.499999999999993</v>
      </c>
      <c r="O85" s="30">
        <f t="shared" si="18"/>
        <v>-21.500000000000004</v>
      </c>
      <c r="P85" s="30">
        <f t="shared" si="18"/>
        <v>-14</v>
      </c>
      <c r="Q85" s="30">
        <f t="shared" si="18"/>
        <v>-22.6</v>
      </c>
      <c r="R85" s="30">
        <f t="shared" si="18"/>
        <v>-12.100000000000009</v>
      </c>
      <c r="S85" s="30">
        <v>0.20000000000000284</v>
      </c>
      <c r="T85" s="48"/>
      <c r="U85" s="48"/>
      <c r="V85" s="48"/>
    </row>
    <row r="86" spans="2:24" ht="14.5" x14ac:dyDescent="0.35">
      <c r="B86" s="18" t="s">
        <v>15</v>
      </c>
      <c r="C86" s="16"/>
      <c r="D86" s="31">
        <f t="shared" ref="D86:Q86" si="19">+D22</f>
        <v>-0.2</v>
      </c>
      <c r="E86" s="31">
        <f t="shared" si="19"/>
        <v>-0.1</v>
      </c>
      <c r="F86" s="31">
        <f t="shared" si="19"/>
        <v>-0.1</v>
      </c>
      <c r="G86" s="31">
        <f t="shared" si="19"/>
        <v>0</v>
      </c>
      <c r="H86" s="31">
        <f t="shared" si="19"/>
        <v>0.1</v>
      </c>
      <c r="I86" s="31">
        <f t="shared" si="19"/>
        <v>0.4</v>
      </c>
      <c r="J86" s="31">
        <f t="shared" si="19"/>
        <v>0.29999999999999993</v>
      </c>
      <c r="K86" s="31">
        <f t="shared" si="19"/>
        <v>1.4000000000000001</v>
      </c>
      <c r="L86" s="31">
        <f t="shared" si="19"/>
        <v>1.5</v>
      </c>
      <c r="M86" s="31">
        <f t="shared" si="19"/>
        <v>1.6</v>
      </c>
      <c r="N86" s="31">
        <f t="shared" si="19"/>
        <v>1.3</v>
      </c>
      <c r="O86" s="31">
        <f t="shared" si="19"/>
        <v>1.7999999999999998</v>
      </c>
      <c r="P86" s="31">
        <f t="shared" si="19"/>
        <v>1.5999999999999999</v>
      </c>
      <c r="Q86" s="31">
        <f t="shared" si="19"/>
        <v>1.4</v>
      </c>
      <c r="R86" s="31">
        <f>+R22</f>
        <v>1.7</v>
      </c>
      <c r="S86" s="31">
        <v>1.8</v>
      </c>
      <c r="T86" s="48"/>
      <c r="U86" s="48"/>
      <c r="V86" s="48"/>
    </row>
    <row r="87" spans="2:24" ht="14.5" x14ac:dyDescent="0.35">
      <c r="B87" s="18" t="s">
        <v>12</v>
      </c>
      <c r="C87" s="16"/>
      <c r="D87" s="31">
        <f>+D31</f>
        <v>2.4</v>
      </c>
      <c r="E87" s="31">
        <f t="shared" ref="E87:R87" si="20">+E31</f>
        <v>-2.2999999999999998</v>
      </c>
      <c r="F87" s="31">
        <f t="shared" si="20"/>
        <v>-20.9</v>
      </c>
      <c r="G87" s="31">
        <f t="shared" si="20"/>
        <v>20.9</v>
      </c>
      <c r="H87" s="31">
        <f t="shared" si="20"/>
        <v>0</v>
      </c>
      <c r="I87" s="31">
        <f t="shared" si="20"/>
        <v>0</v>
      </c>
      <c r="J87" s="31">
        <f t="shared" si="20"/>
        <v>0</v>
      </c>
      <c r="K87" s="31">
        <f t="shared" si="20"/>
        <v>0.1</v>
      </c>
      <c r="L87" s="31">
        <f t="shared" si="20"/>
        <v>0</v>
      </c>
      <c r="M87" s="31">
        <f t="shared" si="20"/>
        <v>0</v>
      </c>
      <c r="N87" s="31">
        <f t="shared" si="20"/>
        <v>0</v>
      </c>
      <c r="O87" s="31">
        <f t="shared" si="20"/>
        <v>-0.1</v>
      </c>
      <c r="P87" s="31">
        <f t="shared" si="20"/>
        <v>0</v>
      </c>
      <c r="Q87" s="31">
        <f t="shared" si="20"/>
        <v>0</v>
      </c>
      <c r="R87" s="31">
        <f t="shared" si="20"/>
        <v>0</v>
      </c>
      <c r="S87" s="31">
        <v>0.1</v>
      </c>
      <c r="T87" s="48"/>
      <c r="U87" s="48"/>
      <c r="V87" s="48"/>
    </row>
    <row r="88" spans="2:24" ht="14.5" x14ac:dyDescent="0.35">
      <c r="B88" s="18" t="s">
        <v>35</v>
      </c>
      <c r="C88" s="16"/>
      <c r="D88" s="31">
        <v>0.4</v>
      </c>
      <c r="E88" s="31">
        <v>0.4</v>
      </c>
      <c r="F88" s="31">
        <v>0.5</v>
      </c>
      <c r="G88" s="31">
        <v>0.4</v>
      </c>
      <c r="H88" s="31">
        <v>0.6</v>
      </c>
      <c r="I88" s="31">
        <v>0.7</v>
      </c>
      <c r="J88" s="31">
        <v>0.70000000000000007</v>
      </c>
      <c r="K88" s="31">
        <v>1</v>
      </c>
      <c r="L88" s="31">
        <v>1.1000000000000001</v>
      </c>
      <c r="M88" s="31">
        <v>1.6</v>
      </c>
      <c r="N88" s="31">
        <v>2.4</v>
      </c>
      <c r="O88" s="31">
        <v>1.5</v>
      </c>
      <c r="P88" s="31">
        <v>1.2</v>
      </c>
      <c r="Q88" s="31">
        <v>1.3</v>
      </c>
      <c r="R88" s="31">
        <v>1.4</v>
      </c>
      <c r="S88" s="31">
        <v>1.5000000000000007</v>
      </c>
      <c r="T88" s="48"/>
      <c r="U88" s="48"/>
      <c r="V88" s="48"/>
    </row>
    <row r="89" spans="2:24" ht="14.5" x14ac:dyDescent="0.35">
      <c r="B89" s="18" t="s">
        <v>36</v>
      </c>
      <c r="C89" s="16"/>
      <c r="D89" s="31">
        <v>0.3</v>
      </c>
      <c r="E89" s="31">
        <v>0.3</v>
      </c>
      <c r="F89" s="31">
        <v>0.3</v>
      </c>
      <c r="G89" s="31">
        <v>0.6</v>
      </c>
      <c r="H89" s="31">
        <v>1.7</v>
      </c>
      <c r="I89" s="31">
        <v>1.1000000000000001</v>
      </c>
      <c r="J89" s="31">
        <v>3.6</v>
      </c>
      <c r="K89" s="31">
        <v>1</v>
      </c>
      <c r="L89" s="31">
        <v>3.2</v>
      </c>
      <c r="M89" s="31">
        <v>22.9</v>
      </c>
      <c r="N89" s="31">
        <v>8</v>
      </c>
      <c r="O89" s="31">
        <v>6.6</v>
      </c>
      <c r="P89" s="31">
        <v>6.8</v>
      </c>
      <c r="Q89" s="31">
        <v>6.6</v>
      </c>
      <c r="R89" s="31">
        <v>6.7</v>
      </c>
      <c r="S89" s="31">
        <v>6.5999999999999979</v>
      </c>
      <c r="T89" s="48"/>
      <c r="U89" s="48"/>
      <c r="V89" s="48"/>
    </row>
    <row r="90" spans="2:24" ht="14.5" x14ac:dyDescent="0.35">
      <c r="B90" s="18" t="s">
        <v>16</v>
      </c>
      <c r="C90" s="16"/>
      <c r="D90" s="22">
        <f t="shared" ref="D90:Q90" si="21">+D23</f>
        <v>0</v>
      </c>
      <c r="E90" s="22">
        <f t="shared" si="21"/>
        <v>0</v>
      </c>
      <c r="F90" s="22">
        <f t="shared" si="21"/>
        <v>0.9</v>
      </c>
      <c r="G90" s="22">
        <f t="shared" si="21"/>
        <v>3.6</v>
      </c>
      <c r="H90" s="22">
        <f t="shared" si="21"/>
        <v>0.4</v>
      </c>
      <c r="I90" s="22">
        <f t="shared" si="21"/>
        <v>0.2</v>
      </c>
      <c r="J90" s="22">
        <f t="shared" si="21"/>
        <v>0.4</v>
      </c>
      <c r="K90" s="22">
        <f t="shared" si="21"/>
        <v>0.7</v>
      </c>
      <c r="L90" s="22">
        <f t="shared" si="21"/>
        <v>0</v>
      </c>
      <c r="M90" s="22">
        <f t="shared" si="21"/>
        <v>0</v>
      </c>
      <c r="N90" s="22">
        <f t="shared" si="21"/>
        <v>6.8</v>
      </c>
      <c r="O90" s="22">
        <f t="shared" si="21"/>
        <v>-0.5</v>
      </c>
      <c r="P90" s="22">
        <f t="shared" si="21"/>
        <v>0</v>
      </c>
      <c r="Q90" s="22">
        <f t="shared" si="21"/>
        <v>0</v>
      </c>
      <c r="R90" s="22">
        <f>+R23</f>
        <v>0</v>
      </c>
      <c r="S90" s="22">
        <v>0</v>
      </c>
      <c r="T90" s="48"/>
      <c r="U90" s="48"/>
      <c r="V90" s="48"/>
    </row>
    <row r="91" spans="2:24" ht="14.5" x14ac:dyDescent="0.35">
      <c r="B91" s="18" t="s">
        <v>17</v>
      </c>
      <c r="C91" s="16"/>
      <c r="D91" s="31">
        <f t="shared" ref="D91:L92" si="22">+D24</f>
        <v>0</v>
      </c>
      <c r="E91" s="31">
        <f t="shared" si="22"/>
        <v>0</v>
      </c>
      <c r="F91" s="31">
        <f>+F24</f>
        <v>1.3</v>
      </c>
      <c r="G91" s="31">
        <f t="shared" ref="G91:R91" si="23">+G24</f>
        <v>0.1</v>
      </c>
      <c r="H91" s="31">
        <f t="shared" si="23"/>
        <v>0.1</v>
      </c>
      <c r="I91" s="31">
        <f t="shared" si="23"/>
        <v>0.1</v>
      </c>
      <c r="J91" s="31">
        <f t="shared" si="23"/>
        <v>0.1</v>
      </c>
      <c r="K91" s="31">
        <f t="shared" si="23"/>
        <v>0</v>
      </c>
      <c r="L91" s="31">
        <f t="shared" si="23"/>
        <v>1</v>
      </c>
      <c r="M91" s="31">
        <f t="shared" si="23"/>
        <v>1.9</v>
      </c>
      <c r="N91" s="31">
        <f t="shared" si="23"/>
        <v>2.2000000000000002</v>
      </c>
      <c r="O91" s="31">
        <f t="shared" si="23"/>
        <v>-0.5</v>
      </c>
      <c r="P91" s="31">
        <f t="shared" si="23"/>
        <v>0</v>
      </c>
      <c r="Q91" s="31">
        <f t="shared" si="23"/>
        <v>0</v>
      </c>
      <c r="R91" s="31">
        <f t="shared" si="23"/>
        <v>0</v>
      </c>
      <c r="S91" s="31">
        <v>0</v>
      </c>
      <c r="T91" s="48"/>
      <c r="U91" s="48"/>
      <c r="V91" s="48"/>
    </row>
    <row r="92" spans="2:24" ht="14.5" x14ac:dyDescent="0.35">
      <c r="B92" s="18" t="s">
        <v>45</v>
      </c>
      <c r="C92" s="16"/>
      <c r="D92" s="31">
        <f t="shared" si="22"/>
        <v>0</v>
      </c>
      <c r="E92" s="31">
        <f t="shared" si="22"/>
        <v>0</v>
      </c>
      <c r="F92" s="31">
        <f t="shared" si="22"/>
        <v>0</v>
      </c>
      <c r="G92" s="31">
        <f t="shared" si="22"/>
        <v>0</v>
      </c>
      <c r="H92" s="31">
        <f t="shared" si="22"/>
        <v>0</v>
      </c>
      <c r="I92" s="31">
        <f t="shared" si="22"/>
        <v>0</v>
      </c>
      <c r="J92" s="31">
        <f t="shared" si="22"/>
        <v>0</v>
      </c>
      <c r="K92" s="31">
        <f t="shared" si="22"/>
        <v>0</v>
      </c>
      <c r="L92" s="31">
        <f t="shared" si="22"/>
        <v>0</v>
      </c>
      <c r="M92" s="31">
        <f t="shared" ref="M92:Q92" si="24">+M25</f>
        <v>-4.3</v>
      </c>
      <c r="N92" s="31">
        <f t="shared" si="24"/>
        <v>0</v>
      </c>
      <c r="O92" s="31">
        <f t="shared" si="24"/>
        <v>0</v>
      </c>
      <c r="P92" s="31">
        <f t="shared" si="24"/>
        <v>0</v>
      </c>
      <c r="Q92" s="31">
        <f t="shared" si="24"/>
        <v>0</v>
      </c>
      <c r="R92" s="31">
        <f>+R25</f>
        <v>0</v>
      </c>
      <c r="S92" s="31">
        <v>0</v>
      </c>
      <c r="T92" s="48"/>
      <c r="U92" s="48"/>
      <c r="V92" s="48"/>
    </row>
    <row r="93" spans="2:24" ht="14.5" x14ac:dyDescent="0.35">
      <c r="B93" s="18" t="s">
        <v>46</v>
      </c>
      <c r="C93" s="16"/>
      <c r="D93" s="31">
        <f t="shared" ref="D93:K93" si="25">+D26</f>
        <v>0</v>
      </c>
      <c r="E93" s="31">
        <f t="shared" si="25"/>
        <v>0</v>
      </c>
      <c r="F93" s="31">
        <f t="shared" si="25"/>
        <v>0</v>
      </c>
      <c r="G93" s="31">
        <f t="shared" si="25"/>
        <v>0</v>
      </c>
      <c r="H93" s="31">
        <f t="shared" si="25"/>
        <v>0</v>
      </c>
      <c r="I93" s="31">
        <f t="shared" si="25"/>
        <v>0</v>
      </c>
      <c r="J93" s="31">
        <f t="shared" si="25"/>
        <v>0</v>
      </c>
      <c r="K93" s="31">
        <f t="shared" si="25"/>
        <v>0</v>
      </c>
      <c r="L93" s="31">
        <f>+L26</f>
        <v>-2</v>
      </c>
      <c r="M93" s="31">
        <f t="shared" ref="M93:R93" si="26">+M26</f>
        <v>-7.6</v>
      </c>
      <c r="N93" s="31">
        <f t="shared" si="26"/>
        <v>0</v>
      </c>
      <c r="O93" s="31">
        <f t="shared" si="26"/>
        <v>0</v>
      </c>
      <c r="P93" s="31">
        <f t="shared" si="26"/>
        <v>0</v>
      </c>
      <c r="Q93" s="31">
        <f t="shared" si="26"/>
        <v>0</v>
      </c>
      <c r="R93" s="31">
        <f t="shared" si="26"/>
        <v>0</v>
      </c>
      <c r="S93" s="31">
        <v>0</v>
      </c>
      <c r="T93" s="48"/>
      <c r="U93" s="48"/>
      <c r="V93" s="48"/>
    </row>
    <row r="94" spans="2:24" ht="14.5" x14ac:dyDescent="0.35">
      <c r="B94" s="18" t="s">
        <v>18</v>
      </c>
      <c r="C94" s="16"/>
      <c r="D94" s="31">
        <f t="shared" ref="D94:K94" si="27">+D27</f>
        <v>0</v>
      </c>
      <c r="E94" s="31">
        <f t="shared" si="27"/>
        <v>0</v>
      </c>
      <c r="F94" s="31">
        <f t="shared" si="27"/>
        <v>0</v>
      </c>
      <c r="G94" s="31">
        <f t="shared" si="27"/>
        <v>0</v>
      </c>
      <c r="H94" s="31">
        <f t="shared" si="27"/>
        <v>-17.100000000000001</v>
      </c>
      <c r="I94" s="31">
        <f t="shared" si="27"/>
        <v>-6.9</v>
      </c>
      <c r="J94" s="31">
        <f t="shared" si="27"/>
        <v>-9.1</v>
      </c>
      <c r="K94" s="31">
        <f t="shared" si="27"/>
        <v>-1.7</v>
      </c>
      <c r="L94" s="31">
        <f>+L27</f>
        <v>5.6</v>
      </c>
      <c r="M94" s="31">
        <f t="shared" ref="M94:R94" si="28">+M27</f>
        <v>0</v>
      </c>
      <c r="N94" s="31">
        <f t="shared" si="28"/>
        <v>0</v>
      </c>
      <c r="O94" s="31">
        <f t="shared" si="28"/>
        <v>0</v>
      </c>
      <c r="P94" s="31">
        <f t="shared" si="28"/>
        <v>0</v>
      </c>
      <c r="Q94" s="31">
        <f t="shared" si="28"/>
        <v>0</v>
      </c>
      <c r="R94" s="31">
        <f t="shared" si="28"/>
        <v>0</v>
      </c>
      <c r="S94" s="31">
        <v>0</v>
      </c>
      <c r="T94" s="48"/>
      <c r="U94" s="48"/>
      <c r="V94" s="48"/>
    </row>
    <row r="95" spans="2:24" ht="14.5" x14ac:dyDescent="0.35">
      <c r="B95" s="18" t="s">
        <v>19</v>
      </c>
      <c r="C95" s="16"/>
      <c r="D95" s="32">
        <f t="shared" ref="D95:Q95" si="29">+D28</f>
        <v>0</v>
      </c>
      <c r="E95" s="32">
        <f t="shared" si="29"/>
        <v>0</v>
      </c>
      <c r="F95" s="32">
        <f t="shared" si="29"/>
        <v>0</v>
      </c>
      <c r="G95" s="32">
        <f t="shared" si="29"/>
        <v>0</v>
      </c>
      <c r="H95" s="32">
        <f t="shared" si="29"/>
        <v>2.2000000000000002</v>
      </c>
      <c r="I95" s="32">
        <f t="shared" si="29"/>
        <v>0.7</v>
      </c>
      <c r="J95" s="32">
        <f t="shared" si="29"/>
        <v>0.6</v>
      </c>
      <c r="K95" s="32">
        <f t="shared" si="29"/>
        <v>0.1</v>
      </c>
      <c r="L95" s="32">
        <f t="shared" si="29"/>
        <v>4.0999999999999996</v>
      </c>
      <c r="M95" s="32">
        <f t="shared" si="29"/>
        <v>-17.5</v>
      </c>
      <c r="N95" s="32">
        <f t="shared" si="29"/>
        <v>-0.7</v>
      </c>
      <c r="O95" s="32">
        <f t="shared" si="29"/>
        <v>-9.9999999999999645E-2</v>
      </c>
      <c r="P95" s="32">
        <f t="shared" si="29"/>
        <v>-0.1</v>
      </c>
      <c r="Q95" s="32">
        <f t="shared" si="29"/>
        <v>0.2</v>
      </c>
      <c r="R95" s="32">
        <f>+R28</f>
        <v>-0.2</v>
      </c>
      <c r="S95" s="32">
        <v>-0.19999999999999998</v>
      </c>
      <c r="T95" s="48"/>
      <c r="U95" s="48"/>
      <c r="V95" s="48"/>
    </row>
    <row r="96" spans="2:24" ht="15" thickBot="1" x14ac:dyDescent="0.4">
      <c r="B96" s="15" t="s">
        <v>37</v>
      </c>
      <c r="C96" s="15"/>
      <c r="D96" s="33">
        <f t="shared" ref="D96:Q96" si="30">SUM(D85:D95)</f>
        <v>6.799999999999998</v>
      </c>
      <c r="E96" s="33">
        <f t="shared" si="30"/>
        <v>4.8999999999999995</v>
      </c>
      <c r="F96" s="33">
        <f t="shared" si="30"/>
        <v>-0.80000000000000449</v>
      </c>
      <c r="G96" s="33">
        <f t="shared" si="30"/>
        <v>-8.9999999999999964</v>
      </c>
      <c r="H96" s="33">
        <f t="shared" si="30"/>
        <v>-8.0000000000000071</v>
      </c>
      <c r="I96" s="33">
        <f t="shared" si="30"/>
        <v>-4.6000000000000059</v>
      </c>
      <c r="J96" s="33">
        <f t="shared" si="30"/>
        <v>-11.30000000000001</v>
      </c>
      <c r="K96" s="33">
        <f t="shared" si="30"/>
        <v>-12.599999999999994</v>
      </c>
      <c r="L96" s="33">
        <f t="shared" si="30"/>
        <v>-18.300000000000011</v>
      </c>
      <c r="M96" s="33">
        <f t="shared" si="30"/>
        <v>-28.500000000000014</v>
      </c>
      <c r="N96" s="33">
        <f t="shared" si="30"/>
        <v>-27.499999999999996</v>
      </c>
      <c r="O96" s="33">
        <f t="shared" si="30"/>
        <v>-12.800000000000004</v>
      </c>
      <c r="P96" s="33">
        <f t="shared" si="30"/>
        <v>-4.5000000000000009</v>
      </c>
      <c r="Q96" s="33">
        <f t="shared" si="30"/>
        <v>-13.100000000000003</v>
      </c>
      <c r="R96" s="33">
        <f>SUM(R85:R95)</f>
        <v>-2.5000000000000089</v>
      </c>
      <c r="S96" s="33">
        <f>SUM(S85:S95)</f>
        <v>10.000000000000002</v>
      </c>
      <c r="T96" s="48"/>
      <c r="U96" s="48"/>
      <c r="V96" s="48"/>
      <c r="X96" s="44"/>
    </row>
    <row r="97" spans="2:19" ht="16" thickTop="1" x14ac:dyDescent="0.35"/>
    <row r="98" spans="2:19" x14ac:dyDescent="0.35">
      <c r="B98" s="1" t="s">
        <v>49</v>
      </c>
      <c r="S98" s="45"/>
    </row>
    <row r="99" spans="2:19" x14ac:dyDescent="0.35">
      <c r="S99" s="45"/>
    </row>
    <row r="100" spans="2:19" x14ac:dyDescent="0.35">
      <c r="B100" s="38"/>
      <c r="N100" s="46"/>
      <c r="O100" s="46"/>
      <c r="P100" s="46"/>
      <c r="Q100" s="46"/>
      <c r="R100" s="46"/>
      <c r="S100" s="46"/>
    </row>
    <row r="101" spans="2:19" x14ac:dyDescent="0.35">
      <c r="B101" s="38"/>
      <c r="N101" s="36"/>
      <c r="O101" s="36"/>
      <c r="P101" s="36"/>
      <c r="Q101" s="36"/>
      <c r="R101" s="36"/>
    </row>
    <row r="102" spans="2:19" x14ac:dyDescent="0.35">
      <c r="B102" s="38"/>
      <c r="N102" s="36"/>
      <c r="O102" s="36"/>
      <c r="P102" s="36"/>
      <c r="Q102" s="36"/>
      <c r="R102" s="36"/>
    </row>
    <row r="103" spans="2:19" x14ac:dyDescent="0.35">
      <c r="B103" s="39"/>
      <c r="N103" s="36"/>
      <c r="O103" s="36"/>
      <c r="P103" s="36"/>
      <c r="Q103" s="36"/>
      <c r="R103" s="36"/>
    </row>
    <row r="104" spans="2:19" x14ac:dyDescent="0.35">
      <c r="B104" s="39"/>
      <c r="N104" s="36"/>
      <c r="O104" s="36"/>
      <c r="P104" s="36"/>
      <c r="Q104" s="36"/>
      <c r="R104" s="36"/>
    </row>
    <row r="105" spans="2:19" x14ac:dyDescent="0.35">
      <c r="B105" s="35"/>
      <c r="N105" s="37"/>
      <c r="O105" s="37"/>
      <c r="P105" s="37"/>
      <c r="Q105" s="37"/>
      <c r="R105" s="37"/>
    </row>
    <row r="106" spans="2:19" x14ac:dyDescent="0.35">
      <c r="B106" s="35"/>
      <c r="N106" s="28"/>
      <c r="O106" s="28"/>
      <c r="P106" s="28"/>
      <c r="Q106" s="28"/>
      <c r="R106" s="28"/>
    </row>
    <row r="108" spans="2:19" x14ac:dyDescent="0.35">
      <c r="R108" s="37"/>
    </row>
  </sheetData>
  <mergeCells count="28">
    <mergeCell ref="B3:S3"/>
    <mergeCell ref="B4:S4"/>
    <mergeCell ref="B5:S5"/>
    <mergeCell ref="B6:S6"/>
    <mergeCell ref="D82:E82"/>
    <mergeCell ref="F82:G82"/>
    <mergeCell ref="D46:E46"/>
    <mergeCell ref="F46:G46"/>
    <mergeCell ref="H46:I46"/>
    <mergeCell ref="B55:S55"/>
    <mergeCell ref="B56:S56"/>
    <mergeCell ref="B54:S54"/>
    <mergeCell ref="H7:I7"/>
    <mergeCell ref="J7:K7"/>
    <mergeCell ref="D7:E7"/>
    <mergeCell ref="F7:G7"/>
    <mergeCell ref="J46:K46"/>
    <mergeCell ref="B42:S42"/>
    <mergeCell ref="B43:S43"/>
    <mergeCell ref="B44:S44"/>
    <mergeCell ref="B45:S45"/>
    <mergeCell ref="B80:S80"/>
    <mergeCell ref="B81:S81"/>
    <mergeCell ref="B65:S65"/>
    <mergeCell ref="B66:S66"/>
    <mergeCell ref="B67:S67"/>
    <mergeCell ref="B78:S78"/>
    <mergeCell ref="B79:S79"/>
  </mergeCells>
  <pageMargins left="0.7" right="0.7" top="0.7" bottom="0.7" header="0.3" footer="0.3"/>
  <pageSetup scale="35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2024-03-06T20:41:12Z</dcterms:modified>
</cp:coreProperties>
</file>