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rdanLavorato\Finance &amp; Accounting Dropbox\Strategic Finance\Quarterly Earnings Materials\2024\4Q24\"/>
    </mc:Choice>
  </mc:AlternateContent>
  <xr:revisionPtr revIDLastSave="0" documentId="13_ncr:1_{D597F58C-6377-4B97-B705-10BE7D53FF70}" xr6:coauthVersionLast="47" xr6:coauthVersionMax="47" xr10:uidLastSave="{00000000-0000-0000-0000-000000000000}"/>
  <bookViews>
    <workbookView xWindow="-28920" yWindow="-120" windowWidth="29040" windowHeight="15720" xr2:uid="{0C16C778-C386-C74A-9E99-8508F921F084}"/>
  </bookViews>
  <sheets>
    <sheet name="Historical Press Release Tables" sheetId="2" r:id="rId1"/>
  </sheets>
  <definedNames>
    <definedName name="__FDS_UNIQUE_RANGE_ID_GENERATOR_COUNTER" hidden="1">1</definedName>
    <definedName name="__FDS_USED_FOR_REUSING_RANGE_IDS_RECYCLE" hidden="1">{19,19,19,18,18,18,17,17,17,16,16,16,15,15,15,14,14,14,13,13,13,56,56,56,55,55,55,54,54,54,53,53,53,52,52,52,51,51,51,50,50,50,49,49,49,48,48,48,47,47,47,46,46,46}</definedName>
    <definedName name="__IntlFixup" hidden="1">TRUE</definedName>
    <definedName name="_1">#REF!</definedName>
    <definedName name="_bdm.09B0EDABF9EC4432B96820A620EE817A.edm" hidden="1">#REF!</definedName>
    <definedName name="_bdm.2E1AA4119D5A4376A24AB5232FC8074F.edm" hidden="1">#REF!</definedName>
    <definedName name="_bdm.32D981DC526A4C22AC48883920FC56C5.edm" hidden="1">#REF!</definedName>
    <definedName name="_bdm.84966D401B16480A8319162E4C8231C9.edm" hidden="1">#REF!</definedName>
    <definedName name="_bdm.8C76933234CA4CA5BCC2386EBA920F37.edm" hidden="1">#REF!</definedName>
    <definedName name="_bdm.A2B6D6C6AA65476E9E24E5D5E3FE8B33.edm" hidden="1">#REF!</definedName>
    <definedName name="_bdm.C111D1B2D8B44F7E9C8992B6A960617D.edm" hidden="1">#REF!</definedName>
    <definedName name="_bdm.CBC88C9096464208A73385BCC27C769D.edm" hidden="1">#REF!</definedName>
    <definedName name="_DE2" hidden="1">{"'vert'!$A$1:$T$117"}</definedName>
    <definedName name="_xlnm._FilterDatabase" hidden="1">#REF!</definedName>
    <definedName name="_huh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_Order1">255</definedName>
    <definedName name="_P2">#REF!</definedName>
    <definedName name="_Sort" hidden="1">#REF!</definedName>
    <definedName name="_TNP1" hidden="1">{#N/A,#N/A,TRUE,"T-5Yr";#N/A,#N/A,TRUE,"T-7yr";#N/A,#N/A,TRUE,"S";#N/A,#N/A,TRUE,"2000Satellite-7";#N/A,#N/A,TRUE,"Avalon North-7";#N/A,#N/A,TRUE,"2000Satellite-5";#N/A,#N/A,TRUE,"Avalon North-5"}</definedName>
    <definedName name="_VPS2">#REF!</definedName>
    <definedName name="aaaa" hidden="1">{"'vert'!$A$1:$T$117"}</definedName>
    <definedName name="ABC">#REF!</definedName>
    <definedName name="accelarate">"3-May-2012"</definedName>
    <definedName name="account">#REF!</definedName>
    <definedName name="ACCOUNTEDPERIODTYPE1">#REF!</definedName>
    <definedName name="ACCOUNTEDPERIODTYPE2">#REF!</definedName>
    <definedName name="ACCOUNTEDPERIODTYPE3">#REF!</definedName>
    <definedName name="acct">#REF!</definedName>
    <definedName name="Act_Month">#REF!</definedName>
    <definedName name="Act_YTD">#REF!</definedName>
    <definedName name="AE">#REF!</definedName>
    <definedName name="AEBITDA">#REF!</definedName>
    <definedName name="AEBITDA_11_13">#REF!</definedName>
    <definedName name="AEBITDA1">#REF!</definedName>
    <definedName name="AEBITDA1113">#REF!</definedName>
    <definedName name="AEBITDA2011">#REF!</definedName>
    <definedName name="AEBITDA2011Change">#REF!</definedName>
    <definedName name="AECHANGE">#REF!</definedName>
    <definedName name="AGE_REPDT">#REF!</definedName>
    <definedName name="ajalfdj" hidden="1">{"'vert'!$A$1:$T$117"}</definedName>
    <definedName name="alan">#REF!</definedName>
    <definedName name="anan">#REF!</definedName>
    <definedName name="Appendix" hidden="1">{"'vert'!$A$1:$T$117"}</definedName>
    <definedName name="APPSUSERNAME1">#REF!</definedName>
    <definedName name="APPSUSERNAME2">#REF!</definedName>
    <definedName name="APPSUSERNAME3">#REF!</definedName>
    <definedName name="AS2DocOpenMode">"AS2DocumentEdit"</definedName>
    <definedName name="AS2ReportLS">1</definedName>
    <definedName name="AS2SyncStepLS">0</definedName>
    <definedName name="AS2VersionLS">300</definedName>
    <definedName name="attend">#REF!</definedName>
    <definedName name="AUTO">#REF!</definedName>
    <definedName name="AverageRent">#REF!</definedName>
    <definedName name="Balance_Sheet">#REF!</definedName>
    <definedName name="Bank">#REF!</definedName>
    <definedName name="Bank1">#REF!</definedName>
    <definedName name="BasicsBSPrice">#REF!</definedName>
    <definedName name="BasicsMSubTotal">#REF!</definedName>
    <definedName name="BasicsPPSubTotal">#REF!</definedName>
    <definedName name="BasicsRMSubTotal">#REF!</definedName>
    <definedName name="Benennung">#REF!</definedName>
    <definedName name="BG_Del">15</definedName>
    <definedName name="BG_Ins">4</definedName>
    <definedName name="BG_Mod">6</definedName>
    <definedName name="Blue_Actual_L2B">#REF!</definedName>
    <definedName name="Blue_Actual_UB">#REF!</definedName>
    <definedName name="Blue_Budget_L2B">#REF!</definedName>
    <definedName name="Blue_Budget_UB">#REF!</definedName>
    <definedName name="Blue_PCP_L2B">#REF!</definedName>
    <definedName name="Blue_PCP_UB">#REF!</definedName>
    <definedName name="BNE_MESSAGES_HIDDEN" hidden="1">#REF!</definedName>
    <definedName name="bronson" hidden="1">40295.7844328704</definedName>
    <definedName name="BUNAME">#REF!</definedName>
    <definedName name="BUS">#REF!</definedName>
    <definedName name="calculations">#REF!</definedName>
    <definedName name="Capital_Purchases">#REF!</definedName>
    <definedName name="case">#REF!</definedName>
    <definedName name="Category">#REF!</definedName>
    <definedName name="cc_7400">#REF!</definedName>
    <definedName name="cclist">#REF!</definedName>
    <definedName name="cclist2">#REF!</definedName>
    <definedName name="CCName">#REF!</definedName>
    <definedName name="CCNumber">#REF!</definedName>
    <definedName name="CHARTOFACCOUNTSID1">#REF!</definedName>
    <definedName name="CHARTOFACCOUNTSID2">#REF!</definedName>
    <definedName name="CHARTOFACCOUNTSID3">#REF!</definedName>
    <definedName name="Check_7">#REF!</definedName>
    <definedName name="check_paid">#REF!</definedName>
    <definedName name="check_paid_0105">#REF!</definedName>
    <definedName name="CHECK_PAID_0605">#REF!</definedName>
    <definedName name="CHECKPAID1204">#REF!</definedName>
    <definedName name="CIQWBGuid" hidden="1">"8b28832b-96af-48a9-986e-72c3347a93de"</definedName>
    <definedName name="Company_Name">#REF!</definedName>
    <definedName name="CompanyList">#REF!</definedName>
    <definedName name="Complete_Lease_Info">#REF!</definedName>
    <definedName name="CONNECTSTRING1">#REF!</definedName>
    <definedName name="CONNECTSTRING2">#REF!</definedName>
    <definedName name="CONNECTSTRING3">#REF!</definedName>
    <definedName name="contractualobligations5year">#REF!</definedName>
    <definedName name="Control">#REF!</definedName>
    <definedName name="coop2" hidden="1">{"'vert'!$A$1:$T$117"}</definedName>
    <definedName name="CORGroup">#REF!</definedName>
    <definedName name="cost">#REF!</definedName>
    <definedName name="CREATESUMMARYJNLS1">#REF!</definedName>
    <definedName name="CREATESUMMARYJNLS2">#REF!</definedName>
    <definedName name="CREATESUMMARYJNLS3">#REF!</definedName>
    <definedName name="CRITERIACOLUMN1">#REF!</definedName>
    <definedName name="CRITERIACOLUMN2">#REF!</definedName>
    <definedName name="CRITERIACOLUMN3">#REF!</definedName>
    <definedName name="CTR">#REF!</definedName>
    <definedName name="CurrencyList">#REF!</definedName>
    <definedName name="Current_End_Date">#REF!</definedName>
    <definedName name="CurrentDate">#REF!</definedName>
    <definedName name="cv" hidden="1">#REF!</definedName>
    <definedName name="d">#REF!</definedName>
    <definedName name="DailyValues">#REF!</definedName>
    <definedName name="dasfasfasfa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6">#REF!</definedName>
    <definedName name="DATA7">#REF!</definedName>
    <definedName name="DATA8">#REF!</definedName>
    <definedName name="DATA9">#REF!</definedName>
    <definedName name="Date">#REF!</definedName>
    <definedName name="DBNAME1">#REF!</definedName>
    <definedName name="DBNAME2">#REF!</definedName>
    <definedName name="DBNAME3">#REF!</definedName>
    <definedName name="DBUSERNAME1">#REF!</definedName>
    <definedName name="DBUSERNAME2">#REF!</definedName>
    <definedName name="DBUSERNAME3">#REF!</definedName>
    <definedName name="DClickAOTF">#REF!</definedName>
    <definedName name="DClickLog">#REF!</definedName>
    <definedName name="DClickPCIPP">#REF!</definedName>
    <definedName name="DClickProfit">#REF!</definedName>
    <definedName name="DClickScrap">#REF!</definedName>
    <definedName name="DClickSGA">#REF!</definedName>
    <definedName name="dddd">#REF!</definedName>
    <definedName name="ddddddddd">#REF!</definedName>
    <definedName name="DE_final" hidden="1">{"'vert'!$A$1:$T$117"}</definedName>
    <definedName name="dec01to31amp">#REF!</definedName>
    <definedName name="dec01to31aud">#REF!</definedName>
    <definedName name="dec01to31caw">#REF!</definedName>
    <definedName name="dec01to31cxt">#REF!</definedName>
    <definedName name="dec01to31dir">#REF!</definedName>
    <definedName name="dec01to31fci">#REF!</definedName>
    <definedName name="dec01to31itraffic">#REF!</definedName>
    <definedName name="dec01to31mw">#REF!</definedName>
    <definedName name="dec01to31rkadar">#REF!</definedName>
    <definedName name="dec01to31tfv">#REF!</definedName>
    <definedName name="dec01to31tidal">#REF!</definedName>
    <definedName name="dec01to31ws">#REF!</definedName>
    <definedName name="dec30tojan5ampira">#REF!</definedName>
    <definedName name="dec30tojan5aud">#REF!</definedName>
    <definedName name="dec30tojan5caw">#REF!</definedName>
    <definedName name="dec30tojan5cxt">#REF!</definedName>
    <definedName name="dec30tojan5fci">#REF!</definedName>
    <definedName name="dec30tojan5mw">#REF!</definedName>
    <definedName name="dec30tojan5tfv">#REF!</definedName>
    <definedName name="dec30tojan5tidal">#REF!</definedName>
    <definedName name="dec30tojan5ws">#REF!</definedName>
    <definedName name="DEF">#REF!</definedName>
    <definedName name="DELETELOGICTYPE1">#REF!</definedName>
    <definedName name="DELETELOGICTYPE2">#REF!</definedName>
    <definedName name="DELETELOGICTYPE3">#REF!</definedName>
    <definedName name="Depreciation_Schedule">#REF!</definedName>
    <definedName name="df">#REF!</definedName>
    <definedName name="Diff">#REF!</definedName>
    <definedName name="Diff2">#REF!</definedName>
    <definedName name="discountrate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>#REF!</definedName>
    <definedName name="ds" hidden="1">{#N/A,#N/A,FALSE,"Aging Summary";#N/A,#N/A,FALSE,"Ratio Analysis";#N/A,#N/A,FALSE,"Test 120 Day Accts";#N/A,#N/A,FALSE,"Tickmarks"}</definedName>
    <definedName name="dsdsds" hidden="1">{"'vert'!$A$1:$T$117"}</definedName>
    <definedName name="DURATION">#REF!</definedName>
    <definedName name="EffectiveDate">#REF!</definedName>
    <definedName name="equity">#REF!</definedName>
    <definedName name="FacilityType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APPCOLNAME7_1">#REF!</definedName>
    <definedName name="FFAPPCOLNAME7_2">#REF!</definedName>
    <definedName name="FFAPPCOLNAME7_3">#REF!</definedName>
    <definedName name="fff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MENT7_1">#REF!</definedName>
    <definedName name="FFSEGMENT7_2">#REF!</definedName>
    <definedName name="FFSEGMENT7_3">#REF!</definedName>
    <definedName name="FFSEGSEPARATOR1">#REF!</definedName>
    <definedName name="FFSEGSEPARATOR2">#REF!</definedName>
    <definedName name="FFSEGSEPARATOR3">#REF!</definedName>
    <definedName name="FIELDNAMECOLUMN1">#REF!</definedName>
    <definedName name="FIELDNAMECOLUMN2">#REF!</definedName>
    <definedName name="FIELDNAMECOLUMN3">#REF!</definedName>
    <definedName name="FIELDNAMEROW1">#REF!</definedName>
    <definedName name="FIELDNAMEROW2">#REF!</definedName>
    <definedName name="FIELDNAMEROW3">#REF!</definedName>
    <definedName name="Financing_Activities">#REF!</definedName>
    <definedName name="FIRSTDATAROW1">#REF!</definedName>
    <definedName name="FIRSTDATAROW2">#REF!</definedName>
    <definedName name="FIRSTDATAROW3">#REF!</definedName>
    <definedName name="fiveyearstats">#REF!</definedName>
    <definedName name="FMLEASEPAYMENTS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UNCTIONALCURRENCY1">#REF!</definedName>
    <definedName name="FUNCTIONALCURRENCY2">#REF!</definedName>
    <definedName name="FUNCTIONALCURRENCY3">#REF!</definedName>
    <definedName name="FyeDate">#REF!</definedName>
    <definedName name="GAGroup">#REF!</definedName>
    <definedName name="Generic">#REF!</definedName>
    <definedName name="GL_DEP">#REF!</definedName>
    <definedName name="GL_DEPOSIT">#REF!</definedName>
    <definedName name="glgrp1">#REF!</definedName>
    <definedName name="glgrp2">#REF!</definedName>
    <definedName name="glgrp3">#REF!</definedName>
    <definedName name="GoAssetChart">#N/A</definedName>
    <definedName name="GoBack">#N/A</definedName>
    <definedName name="GoBalanceSheet">#N/A</definedName>
    <definedName name="GoCashFlow">#N/A</definedName>
    <definedName name="GoData">#N/A</definedName>
    <definedName name="GoIncomeChart">#N/A</definedName>
    <definedName name="GrandTotal">#N/A</definedName>
    <definedName name="Grant">#REF!</definedName>
    <definedName name="GrantDate">#REF!</definedName>
    <definedName name="GROSSREV">#REF!</definedName>
    <definedName name="GROSSREV2012">#REF!</definedName>
    <definedName name="GWYUID1">#REF!</definedName>
    <definedName name="GWYUID2">#REF!</definedName>
    <definedName name="GWYUID3">#REF!</definedName>
    <definedName name="header">#REF!</definedName>
    <definedName name="HTML_CodePage" hidden="1">1252</definedName>
    <definedName name="HTML_Cont" hidden="1">{"'vert'!$A$1:$T$117"}</definedName>
    <definedName name="HTML_Control" hidden="1">{"'vert'!$A$1:$T$117"}</definedName>
    <definedName name="HTML_Control_2" hidden="1">{"'vert'!$A$1:$T$117"}</definedName>
    <definedName name="HTML_Description" hidden="1">""</definedName>
    <definedName name="HTML_Email" hidden="1">""</definedName>
    <definedName name="HTML_Header" hidden="1">"CS holiday scorecard"</definedName>
    <definedName name="HTML_LastUpdate" hidden="1">"11/8/99"</definedName>
    <definedName name="HTML_LineAfter" hidden="1">FALSE</definedName>
    <definedName name="HTML_LineBefore" hidden="1">FALSE</definedName>
    <definedName name="HTML_Name" hidden="1">"Christopher Plambeck"</definedName>
    <definedName name="HTML_OBDlg2" hidden="1">TRUE</definedName>
    <definedName name="HTML_OBDlg4" hidden="1">TRUE</definedName>
    <definedName name="HTML_OS" hidden="1">0</definedName>
    <definedName name="HTML_PathFile" hidden="1">"\\toaster11\home3\plambecc\public_html\ytd_income_statement.htm"</definedName>
    <definedName name="HTML_Title" hidden="1">"EBS - Online Auctions YTD Results"</definedName>
    <definedName name="huh?????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ignore" hidden="1">{"'weekly data'!$A$2:$AS$36"}</definedName>
    <definedName name="IMPORTDFF1">#REF!</definedName>
    <definedName name="IMPORTDFF2">#REF!</definedName>
    <definedName name="IMPORTDFF3">#REF!</definedName>
    <definedName name="Income_Statement_1">#REF!</definedName>
    <definedName name="Income_Statement_2">#REF!</definedName>
    <definedName name="Income_Statement_3">#REF!</definedName>
    <definedName name="Index">#REF!</definedName>
    <definedName name="INR">#REF!</definedName>
    <definedName name="Investments2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"c2244"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 hidden="1">"AUTO"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 hidden="1">"c63"</definedName>
    <definedName name="IQ_AVG_BROKER_REC_NO" hidden="1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 hidden="1">"c82"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" hidden="1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 hidden="1">500000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 hidden="1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 hidden="1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 hidden="1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EST" hidden="1">"c369"</definedName>
    <definedName name="IQ_EBITDA_HIGH_EST" hidden="1">"c370"</definedName>
    <definedName name="IQ_EBITDA_INT">"c373"</definedName>
    <definedName name="IQ_EBITDA_LOW_EST" hidden="1">"c371"</definedName>
    <definedName name="IQ_EBITDA_MARGIN">"c372"</definedName>
    <definedName name="IQ_EBITDA_NUM_EST" hidden="1">"c374"</definedName>
    <definedName name="IQ_EBITDA_OVER_TOTAL_IE">"c1371"</definedName>
    <definedName name="IQ_EBITDA_STDDEV_EST" hidden="1">"c375"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>"c1902"</definedName>
    <definedName name="IQ_EPS_NUM_EST" hidden="1">"c402"</definedName>
    <definedName name="IQ_EPS_STDDEV_EST" hidden="1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Q_1YR" hidden="1">"c1641"</definedName>
    <definedName name="IQ_EST_EPS_SURPRISE" hidden="1">"c1635"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EST" hidden="1">"c418"</definedName>
    <definedName name="IQ_FFO_HIGH_EST" hidden="1">"c419"</definedName>
    <definedName name="IQ_FFO_LOW_EST" hidden="1">"c420"</definedName>
    <definedName name="IQ_FFO_NUM_EST" hidden="1">"c421"</definedName>
    <definedName name="IQ_FFO_STDDEV_EST" hidden="1">"c422"</definedName>
    <definedName name="IQ_FH" hidden="1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 hidden="1">120000</definedName>
    <definedName name="IQ_MACHINERY">"c711"</definedName>
    <definedName name="IQ_MAINT_REPAIR">"c2087"</definedName>
    <definedName name="IQ_MARKET_CAP_LFCF">"c2209"</definedName>
    <definedName name="IQ_MARKETCAP">"c712"</definedName>
    <definedName name="IQ_MARKETING">"c2239"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 hidden="1">"c742"</definedName>
    <definedName name="IQ_MM_ACCOUNT">"c743"</definedName>
    <definedName name="IQ_MONTH" hidden="1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 hidden="1">800000</definedName>
    <definedName name="IQ_NAMES_REVISION_DATE_" hidden="1">40295.7844328704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 hidden="1">"c1030"</definedName>
    <definedName name="IQ_PE_NORMALIZED">"c2207"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 hidden="1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TD" hidden="1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 hidden="1">"c1124"</definedName>
    <definedName name="IQ_REV_UTI">"c1125"</definedName>
    <definedName name="IQ_REVENUE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NUM_EST" hidden="1">"c1129"</definedName>
    <definedName name="IQ_REVISION_DATE_">38898.6042013889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BITDA_FWD" hidden="1">"c1224"</definedName>
    <definedName name="IQ_TEV_EMPLOYEE_AVG">"c1225"</definedName>
    <definedName name="IQ_TEV_TOTAL_REV">"c1226"</definedName>
    <definedName name="IQ_TEV_TOTAL_REV_AVG">"c1227"</definedName>
    <definedName name="IQ_TEV_TOTAL_REV_FWD" hidden="1">"c1228"</definedName>
    <definedName name="IQ_TEV_UFCF">"c2208"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 hidden="1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EK" hidden="1">50000</definedName>
    <definedName name="IQ_WEIGHTED_AVG_PRICE">"c1334"</definedName>
    <definedName name="IQ_WIP_INV">"c1335"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 hidden="1">130000</definedName>
    <definedName name="IQ_Z_SCORE">"c1339"</definedName>
    <definedName name="IQB_BOOKMARK_COUNT" hidden="1">0</definedName>
    <definedName name="jj">#REF!</definedName>
    <definedName name="k">#REF!</definedName>
    <definedName name="KohlerBigBucket">#REF!</definedName>
    <definedName name="Kontonummer">#REF!</definedName>
    <definedName name="l">#REF!</definedName>
    <definedName name="LABELTEXTCOLUMN1">#REF!</definedName>
    <definedName name="LABELTEXTCOLUMN2">#REF!</definedName>
    <definedName name="LABELTEXTCOLUMN3">#REF!</definedName>
    <definedName name="LABELTEXTROW1">#REF!</definedName>
    <definedName name="LABELTEXTROW2">#REF!</definedName>
    <definedName name="LABELTEXTROW3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CDPercent">#REF!</definedName>
    <definedName name="lol" hidden="1">{"'vert'!$A$1:$T$117"}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mda">"3-May-2012"</definedName>
    <definedName name="MDA_1">#REF!</definedName>
    <definedName name="MDA_2">#REF!</definedName>
    <definedName name="MDA_3">#REF!</definedName>
    <definedName name="MDA_4">#REF!</definedName>
    <definedName name="MDA_Other">#REF!</definedName>
    <definedName name="MDA_QTR_RD">#REF!</definedName>
    <definedName name="MDA_QTR_SGA">#REF!</definedName>
    <definedName name="MDA_T2">#REF!</definedName>
    <definedName name="MDA_YTD_RD">#REF!</definedName>
    <definedName name="MDA_YTD_SGA">#REF!</definedName>
    <definedName name="MDAInterest">#REF!+#REF!</definedName>
    <definedName name="mdaother">#REF!</definedName>
    <definedName name="mdaotherexpenses">#REF!</definedName>
    <definedName name="Media">#REF!</definedName>
    <definedName name="MediaStart">#REF!</definedName>
    <definedName name="MONTH">#REF!</definedName>
    <definedName name="MONTHEND">#REF!</definedName>
    <definedName name="MPOPercent">#REF!</definedName>
    <definedName name="MPOSubTotal">#REF!</definedName>
    <definedName name="MPOTotal">#REF!</definedName>
    <definedName name="NETREV2011">#REF!</definedName>
    <definedName name="NETREV2012">#REF!</definedName>
    <definedName name="new_option">#REF!</definedName>
    <definedName name="new_options">#REF!</definedName>
    <definedName name="ngshistory">#REF!</definedName>
    <definedName name="NOOFFFSEGMENTS1">#REF!</definedName>
    <definedName name="NOOFFFSEGMENTS2">#REF!</definedName>
    <definedName name="NOOFFFSEGMENTS3">#REF!</definedName>
    <definedName name="nper">#REF!</definedName>
    <definedName name="NPV">#REF!</definedName>
    <definedName name="NUMBEROFDETAILFIELDS1">#REF!</definedName>
    <definedName name="NUMBEROFDETAILFIELDS2">#REF!</definedName>
    <definedName name="NUMBEROFDETAILFIELDS3">#REF!</definedName>
    <definedName name="NUMBEROFHEADERFIELDS1">#REF!</definedName>
    <definedName name="NUMBEROFHEADERFIELDS2">#REF!</definedName>
    <definedName name="NUMBEROFHEADERFIELDS3">#REF!</definedName>
    <definedName name="ODBCDATASOURCE1">#REF!</definedName>
    <definedName name="ODBCDATASOURCE2">#REF!</definedName>
    <definedName name="ODBCDATASOURCE3">#REF!</definedName>
    <definedName name="ok">#REF!</definedName>
    <definedName name="OUTPUT">#REF!</definedName>
    <definedName name="page\x2dtotal">#REF!</definedName>
    <definedName name="page\x2dtotal\x2dmaster0">#REF!</definedName>
    <definedName name="Page1">#REF!</definedName>
    <definedName name="Page2">#REF!</definedName>
    <definedName name="Page3">#REF!</definedName>
    <definedName name="Påløpt_arbeidsgiveravgift">#REF!</definedName>
    <definedName name="payment">#REF!</definedName>
    <definedName name="Period">#REF!</definedName>
    <definedName name="Period_3">#REF!</definedName>
    <definedName name="Period_4">#REF!</definedName>
    <definedName name="Period_5">#REF!</definedName>
    <definedName name="Period_6">#REF!</definedName>
    <definedName name="Period_8">#REF!</definedName>
    <definedName name="Period1">#REF!</definedName>
    <definedName name="PERIODSETNAME1">#REF!</definedName>
    <definedName name="PERIODSETNAME2">#REF!</definedName>
    <definedName name="PERIODSETNAME3">#REF!</definedName>
    <definedName name="Pink_Actual_L2B">#REF!</definedName>
    <definedName name="Pink_Actual_UB">#REF!</definedName>
    <definedName name="Pink_Budget_L2B">#REF!</definedName>
    <definedName name="Pink_Budget_UB">#REF!</definedName>
    <definedName name="Pink_PCP_L2B">#REF!</definedName>
    <definedName name="Pink_PCP_UB">#REF!</definedName>
    <definedName name="Plano">#REF!</definedName>
    <definedName name="PopCache_GL_INTERFACE_REFERENCE7" hidden="1">#REF!</definedName>
    <definedName name="POSTERRORSTOSUSP1">#REF!</definedName>
    <definedName name="POSTERRORSTOSUSP2">#REF!</definedName>
    <definedName name="POSTERRORSTOSUSP3">#REF!</definedName>
    <definedName name="PP">#REF!</definedName>
    <definedName name="PPMMPercent">#REF!</definedName>
    <definedName name="PPMMSubTotal">#REF!</definedName>
    <definedName name="PPMMTotal">#REF!</definedName>
    <definedName name="_xlnm.Print_Area" localSheetId="0">'Historical Press Release Tables'!$B$2:$T$91</definedName>
    <definedName name="_xlnm.Print_Area">#REF!</definedName>
    <definedName name="PRINT_AREA_MI">#REF!</definedName>
    <definedName name="PRODUCTS">#REF!</definedName>
    <definedName name="ProfMPercent">#REF!</definedName>
    <definedName name="ProfRMPercent">#REF!</definedName>
    <definedName name="PTGroup">#REF!</definedName>
    <definedName name="pv">#REF!</definedName>
    <definedName name="Q1AE">#REF!</definedName>
    <definedName name="qnper">#REF!</definedName>
    <definedName name="qpayment">#REF!</definedName>
    <definedName name="qpv">#REF!</definedName>
    <definedName name="qrate">#REF!</definedName>
    <definedName name="Quarterly_Share_Prices">#REF!</definedName>
    <definedName name="range_stats">#REF!</definedName>
    <definedName name="rate">#REF!</definedName>
    <definedName name="Receipts_and_Disbursements">#REF!</definedName>
    <definedName name="recon">#REF!</definedName>
    <definedName name="Recover">#REF!</definedName>
    <definedName name="RegionList">#REF!</definedName>
    <definedName name="RelativeTimeList">#REF!</definedName>
    <definedName name="Rent_and_Taxes">#REF!</definedName>
    <definedName name="REPBY">#REF!</definedName>
    <definedName name="REPNAME">#REF!</definedName>
    <definedName name="REPNAME1">#REF!</definedName>
    <definedName name="REPNAME3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trieve">#REF!</definedName>
    <definedName name="Retrieve_Opex">#REF!</definedName>
    <definedName name="Rev9mo">#REF!</definedName>
    <definedName name="REVCHANGE">#REF!</definedName>
    <definedName name="REVENUE">#REF!</definedName>
    <definedName name="revyr09">#REF!</definedName>
    <definedName name="revyr10">#REF!</definedName>
    <definedName name="revyr11">#REF!</definedName>
    <definedName name="rich\">#REF!</definedName>
    <definedName name="RMMPercent">#REF!</definedName>
    <definedName name="RMMSubTotal">#REF!</definedName>
    <definedName name="rosamax">#REF!</definedName>
    <definedName name="ROWSTOUPLOAD1">#REF!</definedName>
    <definedName name="ROWSTOUPLOAD2">#REF!</definedName>
    <definedName name="ROWSTOUPLOAD3">#REF!</definedName>
    <definedName name="rrr">#REF!</definedName>
    <definedName name="RUNBY">#REF!</definedName>
    <definedName name="RUNDATE">#REF!</definedName>
    <definedName name="s">#REF!</definedName>
    <definedName name="Salaries_Paid_1">#REF!</definedName>
    <definedName name="Salaries_Paid_2">#REF!</definedName>
    <definedName name="SalesOPercent">#REF!</definedName>
    <definedName name="SalesSAPercent">#REF!</definedName>
    <definedName name="Sample1">#REF!</definedName>
    <definedName name="ScenarioList">#REF!</definedName>
    <definedName name="ScrapMPercent">#REF!</definedName>
    <definedName name="ScrapPPPercent">#REF!</definedName>
    <definedName name="ScrapRMPercent">#REF!</definedName>
    <definedName name="sdfsd" hidden="1">{"'vert'!$A$1:$T$117"}</definedName>
    <definedName name="sencount" hidden="1">1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f">#REF!</definedName>
    <definedName name="SGROUP1">#REF!</definedName>
    <definedName name="SGROUP10">#REF!</definedName>
    <definedName name="SGROUP11">#REF!</definedName>
    <definedName name="SGROUP12">#REF!</definedName>
    <definedName name="SGROUP13">#REF!</definedName>
    <definedName name="SGROUP14">#REF!</definedName>
    <definedName name="SGROUP15">#REF!</definedName>
    <definedName name="SGROUP2">#REF!</definedName>
    <definedName name="SGROUP3">#REF!</definedName>
    <definedName name="SGROUP4">#REF!</definedName>
    <definedName name="SGROUP5">#REF!</definedName>
    <definedName name="SGROUP6">#REF!</definedName>
    <definedName name="SGROUP7">#REF!</definedName>
    <definedName name="SGROUP8">#REF!</definedName>
    <definedName name="SGROUP9">#REF!</definedName>
    <definedName name="Shares_Outstanding_Date">#REF!</definedName>
    <definedName name="sixmonthGA63018">#REF!</definedName>
    <definedName name="sixmonthRD63018">#REF!</definedName>
    <definedName name="SMGroup">#REF!</definedName>
    <definedName name="SOBList">#REF!</definedName>
    <definedName name="Sourcing3" hidden="1">{"'vert'!$A$1:$T$117"}</definedName>
    <definedName name="split">#REF!</definedName>
    <definedName name="Staffing_Plan_1">#REF!</definedName>
    <definedName name="Staffing_Plan_2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14">#REF!</definedName>
    <definedName name="Start_15">#REF!</definedName>
    <definedName name="Start_16">#REF!</definedName>
    <definedName name="Start_17">#REF!</definedName>
    <definedName name="Start_18">#REF!</definedName>
    <definedName name="Start_19">#REF!</definedName>
    <definedName name="Start_20">#REF!</definedName>
    <definedName name="Start_21">#REF!</definedName>
    <definedName name="Start_23">#REF!</definedName>
    <definedName name="Start_24">#REF!</definedName>
    <definedName name="Start_25">#REF!</definedName>
    <definedName name="Start_26">#REF!</definedName>
    <definedName name="Start_27">#REF!</definedName>
    <definedName name="Start_29">#REF!</definedName>
    <definedName name="Start_30">#REF!</definedName>
    <definedName name="Start_31">#REF!</definedName>
    <definedName name="Start_32">#REF!</definedName>
    <definedName name="Start_33">#REF!</definedName>
    <definedName name="Start_34">#REF!</definedName>
    <definedName name="Start_35">#REF!</definedName>
    <definedName name="Start_36">#REF!</definedName>
    <definedName name="Start_37">#REF!</definedName>
    <definedName name="Start_38">#REF!</definedName>
    <definedName name="Start_39">#REF!</definedName>
    <definedName name="Start_40">#REF!</definedName>
    <definedName name="Start_41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1">#REF!</definedName>
    <definedName name="STARTJOURNALIMPORT2">#REF!</definedName>
    <definedName name="STARTJOURNALIMPORT3">#REF!</definedName>
    <definedName name="Statement_of_Cash_Flows">#REF!</definedName>
    <definedName name="STI">#REF!</definedName>
    <definedName name="SubCat">#REF!</definedName>
    <definedName name="SupportingDetailTags">#REF!</definedName>
    <definedName name="susan" hidden="1">#REF!</definedName>
    <definedName name="switch">#REF!</definedName>
    <definedName name="SwitchA">#REF!</definedName>
    <definedName name="SwitchI">#REF!</definedName>
    <definedName name="SwitchM">#REF!</definedName>
    <definedName name="t">38882.4263773148</definedName>
    <definedName name="TAB1136877249">#REF!</definedName>
    <definedName name="TABLE">#REF!</definedName>
    <definedName name="TableName">"Dummy"</definedName>
    <definedName name="Taxfootnote4">#REF!</definedName>
    <definedName name="taxrate">#REF!</definedName>
    <definedName name="TB_Acct">#REF!</definedName>
    <definedName name="TB_Amt">#REF!</definedName>
    <definedName name="te" hidden="1">{"'vert'!$A$1:$T$117"}</definedName>
    <definedName name="TEMPLATENUMBER1">#REF!</definedName>
    <definedName name="TEMPLATENUMBER2">#REF!</definedName>
    <definedName name="TEMPLATENUMBER3">#REF!</definedName>
    <definedName name="TEMPLATESTYLE1">#REF!</definedName>
    <definedName name="TEMPLATESTYLE2">#REF!</definedName>
    <definedName name="TEMPLATESTYLE3">#REF!</definedName>
    <definedName name="TEMPLATETYPE1">#REF!</definedName>
    <definedName name="TEMPLATETYPE2">#REF!</definedName>
    <definedName name="TEMPLATETYPE3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 hidden="1">{"'vert'!$A$1:$T$117"}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 hidden="1">{"'vert'!$A$1:$T$117"}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7">#REF!</definedName>
    <definedName name="TEST8">#REF!</definedName>
    <definedName name="TEST9">#REF!</definedName>
    <definedName name="tester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er3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ESTHKEY">#REF!</definedName>
    <definedName name="TESTKEYS">#REF!</definedName>
    <definedName name="TESTVKEY">#REF!</definedName>
    <definedName name="TextRefCopyRangeCount">1</definedName>
    <definedName name="Three">#REF!</definedName>
    <definedName name="TimePeriodList">#REF!</definedName>
    <definedName name="TNP" hidden="1">{#N/A,#N/A,TRUE,"T-5Yr";#N/A,#N/A,TRUE,"T-7yr";#N/A,#N/A,TRUE,"S";#N/A,#N/A,TRUE,"2000Satellite-7";#N/A,#N/A,TRUE,"Avalon North-7";#N/A,#N/A,TRUE,"2000Satellite-5";#N/A,#N/A,TRUE,"Avalon North-5"}</definedName>
    <definedName name="TODAY">#REF!</definedName>
    <definedName name="Tom" hidden="1">{#N/A,#N/A,TRUE,"T-5Yr";#N/A,#N/A,TRUE,"T-7yr";#N/A,#N/A,TRUE,"S";#N/A,#N/A,TRUE,"2000Satellite-7";#N/A,#N/A,TRUE,"Avalon North-7";#N/A,#N/A,TRUE,"2000Satellite-5";#N/A,#N/A,TRUE,"Avalon North-5"}</definedName>
    <definedName name="tool">#REF!</definedName>
    <definedName name="ToolingBDEnde">#REF!</definedName>
    <definedName name="ToolingBDStart">#REF!</definedName>
    <definedName name="TOPRD">#REF!</definedName>
    <definedName name="TOPRDD">#REF!</definedName>
    <definedName name="Total2011Rev">#REF!</definedName>
    <definedName name="TotalSellingPrice">#REF!</definedName>
    <definedName name="TP" hidden="1">{#N/A,#N/A,TRUE,"T-5Yr";#N/A,#N/A,TRUE,"T-7yr";#N/A,#N/A,TRUE,"S";#N/A,#N/A,TRUE,"2000Satellite-7";#N/A,#N/A,TRUE,"Avalon North-7";#N/A,#N/A,TRUE,"2000Satellite-5";#N/A,#N/A,TRUE,"Avalon North-5"}</definedName>
    <definedName name="TRATE">#REF!</definedName>
    <definedName name="TSA">#REF!</definedName>
    <definedName name="TSF">#REF!</definedName>
    <definedName name="TSF\">#REF!</definedName>
    <definedName name="TTSEnde">#REF!</definedName>
    <definedName name="TTSStart">#REF!</definedName>
    <definedName name="TTSSumme">#REF!</definedName>
    <definedName name="ttt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Type">#REF!</definedName>
    <definedName name="units">#REF!</definedName>
    <definedName name="USERNAME">#REF!</definedName>
    <definedName name="Validate_1">#REF!</definedName>
    <definedName name="Validate_10">#REF!</definedName>
    <definedName name="Validate_2">#REF!</definedName>
    <definedName name="Validate_3">#REF!</definedName>
    <definedName name="Validate_4">#REF!</definedName>
    <definedName name="Validate_5">#REF!</definedName>
    <definedName name="Validate_6">#REF!</definedName>
    <definedName name="Validate_7">#REF!</definedName>
    <definedName name="Validate_8">#REF!</definedName>
    <definedName name="VCD">#REF!</definedName>
    <definedName name="VPS_Nummer">#REF!</definedName>
    <definedName name="Waterfall" hidden="1">{"'vert'!$A$1:$T$117"}</definedName>
    <definedName name="what">#REF!</definedName>
    <definedName name="wqd">#REF!</definedName>
    <definedName name="wqeqweqwe">#REF!</definedName>
    <definedName name="wrn.Ameritel." hidden="1">{#N/A,#N/A,TRUE,"T-5Yr";#N/A,#N/A,TRUE,"T-7yr";#N/A,#N/A,TRUE,"S";#N/A,#N/A,TRUE,"2000Satellite-7";#N/A,#N/A,TRUE,"Avalon North-7";#N/A,#N/A,TRUE,"2000Satellite-5";#N/A,#N/A,TRUE,"Avalon North-5"}</definedName>
    <definedName name="wrn.Demographic._.report." hidden="1">{"view1",#N/A,TRUE,"Income R";"view1",#N/A,TRUE,"Children R";"view1",#N/A,TRUE,"Census R";"view1",#N/A,TRUE,"Income R2";"view1",#N/A,TRUE,"children R2";"view1",#N/A,TRUE,"Census R2";"view1",#N/A,TRUE,"Income H";"view1",#N/A,TRUE,"Children H";"view1",#N/A,TRUE,"Census H";"view1",#N/A,TRUE,"Income H2";"view1",#N/A,TRUE,"Children H2";"view1",#N/A,TRUE,"Census H2";"view1",#N/A,TRUE,"Income PIx";"view1",#N/A,TRUE,"Children PIx";"view1",#N/A,TRUE,"Census PIx";"view1",#N/A,TRUE,"Income PIx2";"view1",#N/A,TRUE,"Children PIx2";"view1",#N/A,TRUE,"Census PIx2"}</definedName>
    <definedName name="XREF_COLUMN_1" hidden="1">#REF!</definedName>
    <definedName name="XREF_COLUMN_2" hidden="1">#REF!</definedName>
    <definedName name="XRefActiveRow" hidden="1">#REF!</definedName>
    <definedName name="XRefColumnsCount">4</definedName>
    <definedName name="XRefCopy1" hidden="1">#REF!</definedName>
    <definedName name="XRefCopy1Row" hidden="1">#REF!</definedName>
    <definedName name="XRefCopyRangeCount">6</definedName>
    <definedName name="XRefPasteRangeCount">3</definedName>
    <definedName name="xtrag">#REF!</definedName>
    <definedName name="xxx" hidden="1">{"'Income Statement'!$A$1:$R$72"}</definedName>
    <definedName name="YearList">#REF!</definedName>
    <definedName name="yes" hidden="1">#REF!</definedName>
    <definedName name="YesNo">#REF!</definedName>
    <definedName name="YN">#REF!</definedName>
    <definedName name="ZaAr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5" i="2" l="1"/>
  <c r="W75" i="2"/>
  <c r="W73" i="2"/>
  <c r="W72" i="2"/>
  <c r="W71" i="2"/>
  <c r="W82" i="2"/>
  <c r="W87" i="2"/>
  <c r="W86" i="2"/>
  <c r="W64" i="2"/>
  <c r="W50" i="2"/>
  <c r="W39" i="2"/>
  <c r="W88" i="2"/>
  <c r="W68" i="2"/>
  <c r="W89" i="2"/>
  <c r="W67" i="2"/>
  <c r="W13" i="2"/>
  <c r="W52" i="2" l="1"/>
  <c r="W76" i="2"/>
  <c r="W74" i="2"/>
  <c r="W20" i="2"/>
  <c r="W29" i="2"/>
  <c r="W41" i="2" l="1"/>
  <c r="W43" i="2" s="1"/>
  <c r="W53" i="2" s="1"/>
  <c r="W54" i="2" s="1"/>
  <c r="W30" i="2"/>
  <c r="W32" i="2" l="1"/>
  <c r="W84" i="2" s="1"/>
  <c r="W91" i="2" s="1"/>
  <c r="W55" i="2"/>
  <c r="W66" i="2" l="1"/>
  <c r="W77" i="2" s="1"/>
  <c r="U86" i="2" l="1"/>
  <c r="T86" i="2"/>
  <c r="S86" i="2"/>
  <c r="R86" i="2"/>
  <c r="Q86" i="2"/>
  <c r="P86" i="2"/>
  <c r="V76" i="2" l="1"/>
  <c r="U76" i="2"/>
  <c r="T76" i="2"/>
  <c r="S76" i="2"/>
  <c r="V75" i="2"/>
  <c r="U75" i="2"/>
  <c r="T75" i="2"/>
  <c r="S75" i="2"/>
  <c r="V74" i="2"/>
  <c r="U74" i="2"/>
  <c r="T74" i="2"/>
  <c r="S74" i="2"/>
  <c r="V73" i="2"/>
  <c r="U73" i="2"/>
  <c r="T73" i="2"/>
  <c r="S73" i="2"/>
  <c r="V72" i="2"/>
  <c r="U72" i="2"/>
  <c r="T72" i="2"/>
  <c r="S72" i="2"/>
  <c r="U71" i="2"/>
  <c r="T71" i="2"/>
  <c r="S71" i="2"/>
  <c r="V68" i="2"/>
  <c r="U68" i="2"/>
  <c r="T68" i="2"/>
  <c r="S68" i="2"/>
  <c r="V67" i="2"/>
  <c r="U67" i="2"/>
  <c r="T67" i="2"/>
  <c r="S67" i="2"/>
  <c r="V89" i="2"/>
  <c r="U89" i="2"/>
  <c r="T89" i="2"/>
  <c r="S89" i="2"/>
  <c r="R89" i="2"/>
  <c r="Q89" i="2"/>
  <c r="P89" i="2"/>
  <c r="V88" i="2"/>
  <c r="U88" i="2"/>
  <c r="T88" i="2"/>
  <c r="S88" i="2"/>
  <c r="R88" i="2"/>
  <c r="Q88" i="2"/>
  <c r="V87" i="2"/>
  <c r="U87" i="2"/>
  <c r="T87" i="2"/>
  <c r="S87" i="2"/>
  <c r="R87" i="2"/>
  <c r="Q87" i="2"/>
  <c r="P88" i="2"/>
  <c r="P87" i="2"/>
  <c r="V85" i="2"/>
  <c r="U85" i="2"/>
  <c r="T85" i="2"/>
  <c r="S85" i="2"/>
  <c r="R85" i="2"/>
  <c r="Q85" i="2"/>
  <c r="P85" i="2"/>
  <c r="V82" i="2"/>
  <c r="V64" i="2"/>
  <c r="V50" i="2"/>
  <c r="V39" i="2"/>
  <c r="V29" i="2"/>
  <c r="V20" i="2"/>
  <c r="V13" i="2"/>
  <c r="V52" i="2" l="1"/>
  <c r="V41" i="2"/>
  <c r="V43" i="2" s="1"/>
  <c r="V53" i="2" s="1"/>
  <c r="V30" i="2"/>
  <c r="V54" i="2" l="1"/>
  <c r="V32" i="2"/>
  <c r="U82" i="2"/>
  <c r="U64" i="2"/>
  <c r="U39" i="2"/>
  <c r="U50" i="2"/>
  <c r="U29" i="2"/>
  <c r="U20" i="2"/>
  <c r="U13" i="2"/>
  <c r="V55" i="2" l="1"/>
  <c r="V84" i="2"/>
  <c r="V91" i="2" s="1"/>
  <c r="V66" i="2"/>
  <c r="V77" i="2" s="1"/>
  <c r="U41" i="2"/>
  <c r="U52" i="2"/>
  <c r="U30" i="2"/>
  <c r="U32" i="2" l="1"/>
  <c r="T50" i="2"/>
  <c r="S50" i="2"/>
  <c r="R50" i="2"/>
  <c r="T39" i="2"/>
  <c r="S39" i="2"/>
  <c r="R39" i="2"/>
  <c r="U84" i="2" l="1"/>
  <c r="U91" i="2" s="1"/>
  <c r="U66" i="2"/>
  <c r="U77" i="2" s="1"/>
  <c r="T13" i="2"/>
  <c r="T52" i="2" l="1"/>
  <c r="T82" i="2"/>
  <c r="S82" i="2"/>
  <c r="R82" i="2"/>
  <c r="T64" i="2" l="1"/>
  <c r="T29" i="2"/>
  <c r="T20" i="2"/>
  <c r="S29" i="2"/>
  <c r="S20" i="2"/>
  <c r="S13" i="2"/>
  <c r="T41" i="2" l="1"/>
  <c r="T43" i="2" s="1"/>
  <c r="T53" i="2" s="1"/>
  <c r="S41" i="2"/>
  <c r="S43" i="2" s="1"/>
  <c r="S53" i="2" s="1"/>
  <c r="S52" i="2"/>
  <c r="T30" i="2"/>
  <c r="S30" i="2"/>
  <c r="S64" i="2"/>
  <c r="R64" i="2"/>
  <c r="R13" i="2"/>
  <c r="R20" i="2"/>
  <c r="T32" i="2" l="1"/>
  <c r="T54" i="2"/>
  <c r="S54" i="2"/>
  <c r="R41" i="2"/>
  <c r="R43" i="2" s="1"/>
  <c r="R53" i="2" s="1"/>
  <c r="R52" i="2"/>
  <c r="T84" i="2"/>
  <c r="T91" i="2" s="1"/>
  <c r="S32" i="2"/>
  <c r="Q76" i="2"/>
  <c r="P76" i="2"/>
  <c r="N76" i="2"/>
  <c r="M76" i="2"/>
  <c r="L76" i="2"/>
  <c r="K76" i="2"/>
  <c r="J76" i="2"/>
  <c r="I76" i="2"/>
  <c r="H76" i="2"/>
  <c r="G76" i="2"/>
  <c r="F76" i="2"/>
  <c r="E76" i="2"/>
  <c r="D76" i="2"/>
  <c r="R76" i="2"/>
  <c r="R75" i="2"/>
  <c r="Q75" i="2"/>
  <c r="P75" i="2"/>
  <c r="N75" i="2"/>
  <c r="M75" i="2"/>
  <c r="K75" i="2"/>
  <c r="J75" i="2"/>
  <c r="I75" i="2"/>
  <c r="H75" i="2"/>
  <c r="G75" i="2"/>
  <c r="F75" i="2"/>
  <c r="E75" i="2"/>
  <c r="D75" i="2"/>
  <c r="L75" i="2"/>
  <c r="R74" i="2"/>
  <c r="Q74" i="2"/>
  <c r="P74" i="2"/>
  <c r="N74" i="2"/>
  <c r="M74" i="2"/>
  <c r="K74" i="2"/>
  <c r="J74" i="2"/>
  <c r="I74" i="2"/>
  <c r="H74" i="2"/>
  <c r="G74" i="2"/>
  <c r="F74" i="2"/>
  <c r="E74" i="2"/>
  <c r="D74" i="2"/>
  <c r="L74" i="2"/>
  <c r="L73" i="2"/>
  <c r="K73" i="2"/>
  <c r="J73" i="2"/>
  <c r="I73" i="2"/>
  <c r="H73" i="2"/>
  <c r="G73" i="2"/>
  <c r="F73" i="2"/>
  <c r="E73" i="2"/>
  <c r="D73" i="2"/>
  <c r="Q73" i="2"/>
  <c r="P73" i="2"/>
  <c r="N73" i="2"/>
  <c r="M73" i="2"/>
  <c r="R73" i="2"/>
  <c r="R72" i="2"/>
  <c r="Q72" i="2"/>
  <c r="P72" i="2"/>
  <c r="N72" i="2"/>
  <c r="M72" i="2"/>
  <c r="L72" i="2"/>
  <c r="K72" i="2"/>
  <c r="J72" i="2"/>
  <c r="I72" i="2"/>
  <c r="H72" i="2"/>
  <c r="G72" i="2"/>
  <c r="E72" i="2"/>
  <c r="D72" i="2"/>
  <c r="F72" i="2"/>
  <c r="Q71" i="2"/>
  <c r="P71" i="2"/>
  <c r="N71" i="2"/>
  <c r="M71" i="2"/>
  <c r="L71" i="2"/>
  <c r="K71" i="2"/>
  <c r="J71" i="2"/>
  <c r="I71" i="2"/>
  <c r="H71" i="2"/>
  <c r="G71" i="2"/>
  <c r="F71" i="2"/>
  <c r="E71" i="2"/>
  <c r="D71" i="2"/>
  <c r="R71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Q67" i="2"/>
  <c r="P67" i="2"/>
  <c r="N67" i="2"/>
  <c r="M67" i="2"/>
  <c r="L67" i="2"/>
  <c r="K67" i="2"/>
  <c r="J67" i="2"/>
  <c r="I67" i="2"/>
  <c r="H67" i="2"/>
  <c r="G67" i="2"/>
  <c r="F67" i="2"/>
  <c r="E67" i="2"/>
  <c r="D67" i="2"/>
  <c r="R67" i="2"/>
  <c r="O73" i="2"/>
  <c r="O74" i="2"/>
  <c r="O75" i="2"/>
  <c r="O76" i="2"/>
  <c r="O72" i="2"/>
  <c r="O71" i="2"/>
  <c r="O67" i="2"/>
  <c r="Q29" i="2"/>
  <c r="P29" i="2"/>
  <c r="N29" i="2"/>
  <c r="M29" i="2"/>
  <c r="L29" i="2"/>
  <c r="K29" i="2"/>
  <c r="J29" i="2"/>
  <c r="I29" i="2"/>
  <c r="H29" i="2"/>
  <c r="G29" i="2"/>
  <c r="F29" i="2"/>
  <c r="E29" i="2"/>
  <c r="D29" i="2"/>
  <c r="R29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Q20" i="2"/>
  <c r="P20" i="2"/>
  <c r="M20" i="2"/>
  <c r="L20" i="2"/>
  <c r="K20" i="2"/>
  <c r="J20" i="2"/>
  <c r="I20" i="2"/>
  <c r="H20" i="2"/>
  <c r="G20" i="2"/>
  <c r="F20" i="2"/>
  <c r="E20" i="2"/>
  <c r="D20" i="2"/>
  <c r="N20" i="2"/>
  <c r="T66" i="2" l="1"/>
  <c r="T77" i="2" s="1"/>
  <c r="S55" i="2"/>
  <c r="T55" i="2"/>
  <c r="S84" i="2"/>
  <c r="S91" i="2" s="1"/>
  <c r="R54" i="2"/>
  <c r="P41" i="2"/>
  <c r="P43" i="2" s="1"/>
  <c r="P53" i="2" s="1"/>
  <c r="H41" i="2"/>
  <c r="H43" i="2" s="1"/>
  <c r="H53" i="2" s="1"/>
  <c r="D52" i="2"/>
  <c r="L52" i="2"/>
  <c r="I41" i="2"/>
  <c r="I43" i="2" s="1"/>
  <c r="I53" i="2" s="1"/>
  <c r="E52" i="2"/>
  <c r="M52" i="2"/>
  <c r="F41" i="2"/>
  <c r="F43" i="2" s="1"/>
  <c r="F53" i="2" s="1"/>
  <c r="J41" i="2"/>
  <c r="J43" i="2" s="1"/>
  <c r="J53" i="2" s="1"/>
  <c r="F52" i="2"/>
  <c r="N52" i="2"/>
  <c r="N41" i="2"/>
  <c r="N43" i="2" s="1"/>
  <c r="N53" i="2" s="1"/>
  <c r="K41" i="2"/>
  <c r="K43" i="2" s="1"/>
  <c r="K53" i="2" s="1"/>
  <c r="G52" i="2"/>
  <c r="J52" i="2"/>
  <c r="D41" i="2"/>
  <c r="D43" i="2" s="1"/>
  <c r="D53" i="2" s="1"/>
  <c r="L41" i="2"/>
  <c r="L43" i="2" s="1"/>
  <c r="L53" i="2" s="1"/>
  <c r="H52" i="2"/>
  <c r="P52" i="2"/>
  <c r="E41" i="2"/>
  <c r="E43" i="2" s="1"/>
  <c r="E53" i="2" s="1"/>
  <c r="M41" i="2"/>
  <c r="M43" i="2" s="1"/>
  <c r="M53" i="2" s="1"/>
  <c r="Q52" i="2"/>
  <c r="G41" i="2"/>
  <c r="G43" i="2" s="1"/>
  <c r="G53" i="2" s="1"/>
  <c r="Q41" i="2"/>
  <c r="Q43" i="2" s="1"/>
  <c r="Q53" i="2" s="1"/>
  <c r="K52" i="2"/>
  <c r="O52" i="2"/>
  <c r="I52" i="2"/>
  <c r="K30" i="2"/>
  <c r="S66" i="2"/>
  <c r="L30" i="2"/>
  <c r="N30" i="2"/>
  <c r="I30" i="2"/>
  <c r="J30" i="2"/>
  <c r="M30" i="2"/>
  <c r="P30" i="2"/>
  <c r="R30" i="2"/>
  <c r="Q30" i="2"/>
  <c r="D30" i="2"/>
  <c r="E30" i="2"/>
  <c r="F30" i="2"/>
  <c r="G30" i="2"/>
  <c r="H30" i="2"/>
  <c r="O29" i="2"/>
  <c r="O20" i="2"/>
  <c r="R55" i="2" l="1"/>
  <c r="K54" i="2"/>
  <c r="K55" i="2" s="1"/>
  <c r="L54" i="2"/>
  <c r="L55" i="2" s="1"/>
  <c r="D54" i="2"/>
  <c r="D55" i="2" s="1"/>
  <c r="N54" i="2"/>
  <c r="J54" i="2"/>
  <c r="J55" i="2" s="1"/>
  <c r="P54" i="2"/>
  <c r="M54" i="2"/>
  <c r="Q54" i="2"/>
  <c r="G54" i="2"/>
  <c r="G55" i="2" s="1"/>
  <c r="F54" i="2"/>
  <c r="F55" i="2" s="1"/>
  <c r="E54" i="2"/>
  <c r="E55" i="2" s="1"/>
  <c r="H54" i="2"/>
  <c r="H55" i="2" s="1"/>
  <c r="I54" i="2"/>
  <c r="I55" i="2" s="1"/>
  <c r="O41" i="2"/>
  <c r="O43" i="2" s="1"/>
  <c r="O53" i="2" s="1"/>
  <c r="J32" i="2"/>
  <c r="M32" i="2"/>
  <c r="I32" i="2"/>
  <c r="H32" i="2"/>
  <c r="K32" i="2"/>
  <c r="P32" i="2"/>
  <c r="F32" i="2"/>
  <c r="S77" i="2"/>
  <c r="N32" i="2"/>
  <c r="D32" i="2"/>
  <c r="G32" i="2"/>
  <c r="E32" i="2"/>
  <c r="L32" i="2"/>
  <c r="Q32" i="2"/>
  <c r="R32" i="2"/>
  <c r="O30" i="2"/>
  <c r="N55" i="2" l="1"/>
  <c r="P55" i="2"/>
  <c r="Q55" i="2"/>
  <c r="M55" i="2"/>
  <c r="P84" i="2"/>
  <c r="P91" i="2" s="1"/>
  <c r="R84" i="2"/>
  <c r="R91" i="2" s="1"/>
  <c r="Q84" i="2"/>
  <c r="Q91" i="2" s="1"/>
  <c r="O54" i="2"/>
  <c r="H66" i="2"/>
  <c r="R66" i="2"/>
  <c r="G66" i="2"/>
  <c r="N66" i="2"/>
  <c r="J66" i="2"/>
  <c r="O32" i="2"/>
  <c r="L66" i="2"/>
  <c r="D66" i="2"/>
  <c r="Q66" i="2"/>
  <c r="I66" i="2"/>
  <c r="F66" i="2"/>
  <c r="K66" i="2"/>
  <c r="E66" i="2"/>
  <c r="P66" i="2"/>
  <c r="M66" i="2"/>
  <c r="O55" i="2" l="1"/>
  <c r="E77" i="2"/>
  <c r="F77" i="2"/>
  <c r="P77" i="2"/>
  <c r="O66" i="2"/>
  <c r="N77" i="2"/>
  <c r="M77" i="2"/>
  <c r="G77" i="2"/>
  <c r="H77" i="2"/>
  <c r="D77" i="2"/>
  <c r="K77" i="2"/>
  <c r="J77" i="2"/>
  <c r="Q77" i="2"/>
  <c r="L77" i="2"/>
  <c r="R77" i="2"/>
  <c r="I77" i="2"/>
  <c r="O77" i="2" l="1"/>
  <c r="U43" i="2" l="1"/>
  <c r="U53" i="2" s="1"/>
  <c r="U54" i="2" s="1"/>
  <c r="U55" i="2" l="1"/>
</calcChain>
</file>

<file path=xl/sharedStrings.xml><?xml version="1.0" encoding="utf-8"?>
<sst xmlns="http://schemas.openxmlformats.org/spreadsheetml/2006/main" count="141" uniqueCount="64">
  <si>
    <t>Q1 2020</t>
  </si>
  <si>
    <t>Q2 2020</t>
  </si>
  <si>
    <t>Q3 2020</t>
  </si>
  <si>
    <t>Q4 2020</t>
  </si>
  <si>
    <t>Operating revenues:</t>
  </si>
  <si>
    <t>Service based revenue, net</t>
  </si>
  <si>
    <t>Transaction based revenue, net</t>
  </si>
  <si>
    <t>Total operating revenues, net</t>
  </si>
  <si>
    <t>Operating expenses:</t>
  </si>
  <si>
    <t>Advertising and marketing</t>
  </si>
  <si>
    <t>Compensation and benefits</t>
  </si>
  <si>
    <t>Total operating expenses</t>
  </si>
  <si>
    <t>Other operating expenses</t>
  </si>
  <si>
    <t>Other (income) expenses:</t>
  </si>
  <si>
    <t>Interest expense (income), net</t>
  </si>
  <si>
    <t>Other strategic financing and transactional expenses</t>
  </si>
  <si>
    <t>Changes in fair value of derivative asset on loans to stockholders</t>
  </si>
  <si>
    <t>Changes in fair value of warrant liability</t>
  </si>
  <si>
    <t>Total other (income) expense, net</t>
  </si>
  <si>
    <t>(in millions)</t>
  </si>
  <si>
    <t>(unaudited)</t>
  </si>
  <si>
    <t>Operating expenses</t>
  </si>
  <si>
    <t>Non-variable operating expenses</t>
  </si>
  <si>
    <t>CALCULATION OF NON-GAAP VARIABLE PROFIT</t>
  </si>
  <si>
    <t>Non-GAAP variable profit</t>
  </si>
  <si>
    <t>Non-GAAP variable profit margin</t>
  </si>
  <si>
    <t>Q1 2021</t>
  </si>
  <si>
    <t>Q2 2021</t>
  </si>
  <si>
    <t>Q3 2021</t>
  </si>
  <si>
    <t>Q4 2021</t>
  </si>
  <si>
    <t>Q1 2022</t>
  </si>
  <si>
    <t>Depreciation and amortization</t>
  </si>
  <si>
    <t>Stock-based compensation</t>
  </si>
  <si>
    <t>Net income (loss)</t>
  </si>
  <si>
    <t xml:space="preserve">RECONCILIATION OF NET INCOME (LOSS) TO ADJUSTED EBITDA </t>
  </si>
  <si>
    <t>Net income (loss) before provision for income taxes</t>
  </si>
  <si>
    <t>Q2 2022</t>
  </si>
  <si>
    <t>Q3 2022</t>
  </si>
  <si>
    <t>Gain on extinguishment of liability</t>
  </si>
  <si>
    <t>Changes in fair value of earnout liabilities</t>
  </si>
  <si>
    <t>Non-GAAP variable operating expenses</t>
  </si>
  <si>
    <t>Note: Quarterly figures in a particular fiscal year may not sum to full fiscal year totals due to rounding.</t>
  </si>
  <si>
    <t>Q4 2022</t>
  </si>
  <si>
    <t>Processing and servicing costs</t>
  </si>
  <si>
    <t>Q1 2023</t>
  </si>
  <si>
    <t xml:space="preserve">DAVE INC. </t>
  </si>
  <si>
    <t>CONDENSED CONSOLIDATED STATEMENTS OF OPERATIONS</t>
  </si>
  <si>
    <t>DAVE INC.</t>
  </si>
  <si>
    <t>Q2 2023</t>
  </si>
  <si>
    <t xml:space="preserve">Provision for credit losses </t>
  </si>
  <si>
    <t>Q3 2023</t>
  </si>
  <si>
    <t>Q4 2023</t>
  </si>
  <si>
    <t>Q1 2024</t>
  </si>
  <si>
    <t>Changes in fair value of public and private warrant liabilities</t>
  </si>
  <si>
    <t>Income tax expense related to gain on extinguishment of convertible debt</t>
  </si>
  <si>
    <t>Adjusted net income (loss)</t>
  </si>
  <si>
    <t>RECONCILIATION OF OPERATING EXPENSES TO NON-GAAP VARIABLE OPERATING EXPENSES</t>
  </si>
  <si>
    <t>GAAP operating revenues, net</t>
  </si>
  <si>
    <t>Adjusted EBITDA (loss)</t>
  </si>
  <si>
    <t>Q2 2024</t>
  </si>
  <si>
    <t>Provision (benefit) for income taxes</t>
  </si>
  <si>
    <t>Q3 2024</t>
  </si>
  <si>
    <t>Legal settlement and litigation accrual</t>
  </si>
  <si>
    <t>Q4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</si>
</sst>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—&quot;_);_(@_)"/>
    <numFmt numFmtId="165" formatCode="_(* #,##0.0_);_(* \(#,##0.0\);_(* &quot;—&quot;_);_(@_)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_);_(* \(#,##0.0\);_(* &quot;-&quot;?_);_(@_)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5" fillId="0" borderId="0" xfId="2"/>
    <xf numFmtId="0" fontId="5" fillId="0" borderId="0" xfId="2" applyAlignment="1">
      <alignment horizontal="center"/>
    </xf>
    <xf numFmtId="0" fontId="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5" fontId="8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 indent="2"/>
    </xf>
    <xf numFmtId="0" fontId="8" fillId="0" borderId="0" xfId="2" applyFont="1" applyAlignment="1">
      <alignment horizontal="left" vertical="center" wrapText="1" indent="4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0" xfId="2" applyNumberFormat="1" applyFont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165" fontId="8" fillId="0" borderId="0" xfId="2" applyNumberFormat="1" applyFont="1" applyAlignment="1">
      <alignment horizontal="center" vertical="center" wrapText="1"/>
    </xf>
    <xf numFmtId="165" fontId="7" fillId="0" borderId="0" xfId="2" applyNumberFormat="1" applyFont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9" fontId="5" fillId="0" borderId="0" xfId="2" applyNumberForma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0" borderId="0" xfId="2" applyFont="1"/>
    <xf numFmtId="9" fontId="0" fillId="0" borderId="0" xfId="0" applyNumberFormat="1"/>
    <xf numFmtId="166" fontId="5" fillId="0" borderId="0" xfId="1" applyNumberFormat="1" applyFont="1" applyAlignment="1">
      <alignment horizontal="center"/>
    </xf>
    <xf numFmtId="167" fontId="5" fillId="0" borderId="0" xfId="1" applyNumberFormat="1" applyFont="1" applyAlignment="1">
      <alignment horizontal="center"/>
    </xf>
    <xf numFmtId="168" fontId="0" fillId="0" borderId="0" xfId="0" applyNumberFormat="1"/>
    <xf numFmtId="15" fontId="8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164" fontId="8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49" fontId="9" fillId="0" borderId="0" xfId="0" applyNumberFormat="1" applyFont="1" applyAlignment="1">
      <alignment vertical="center" wrapText="1"/>
    </xf>
    <xf numFmtId="9" fontId="6" fillId="0" borderId="0" xfId="2" applyNumberFormat="1" applyFont="1" applyAlignment="1">
      <alignment horizontal="right"/>
    </xf>
    <xf numFmtId="0" fontId="7" fillId="0" borderId="0" xfId="2" applyFont="1"/>
    <xf numFmtId="8" fontId="0" fillId="0" borderId="0" xfId="0" applyNumberFormat="1"/>
    <xf numFmtId="43" fontId="0" fillId="0" borderId="0" xfId="0" applyNumberFormat="1"/>
    <xf numFmtId="169" fontId="0" fillId="0" borderId="0" xfId="0" applyNumberFormat="1"/>
    <xf numFmtId="0" fontId="6" fillId="0" borderId="0" xfId="2" applyFont="1"/>
    <xf numFmtId="165" fontId="0" fillId="0" borderId="0" xfId="0" applyNumberFormat="1"/>
    <xf numFmtId="170" fontId="5" fillId="0" borderId="0" xfId="2" applyNumberFormat="1" applyAlignment="1">
      <alignment horizontal="center"/>
    </xf>
    <xf numFmtId="167" fontId="0" fillId="0" borderId="0" xfId="1" applyNumberFormat="1" applyFont="1"/>
    <xf numFmtId="43" fontId="0" fillId="0" borderId="0" xfId="1" applyFont="1"/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Alignment="1">
      <alignment horizontal="center"/>
    </xf>
    <xf numFmtId="0" fontId="3" fillId="0" borderId="0" xfId="2" applyFont="1" applyAlignment="1">
      <alignment horizontal="center"/>
    </xf>
  </cellXfs>
  <cellStyles count="7">
    <cellStyle name="Comma" xfId="1" builtinId="3"/>
    <cellStyle name="Comma 2" xfId="5" xr:uid="{7F966FC2-F0C8-054B-BA0F-BED65BC69DFE}"/>
    <cellStyle name="Currency 2" xfId="4" xr:uid="{22505DED-6636-684F-A6F5-311D0ADE3109}"/>
    <cellStyle name="Normal" xfId="0" builtinId="0"/>
    <cellStyle name="Normal 2" xfId="2" xr:uid="{51F16DCB-3E4E-464E-ACBA-372E6982E89B}"/>
    <cellStyle name="Normal 2 2" xfId="6" xr:uid="{C2E7B3C0-88FA-4B63-B5B5-1538D0CFB9C7}"/>
    <cellStyle name="Percent 2" xfId="3" xr:uid="{3234C1BC-2C21-B241-8CF8-C23E02F783C2}"/>
  </cellStyles>
  <dxfs count="0"/>
  <tableStyles count="0" defaultTableStyle="TableStyleMedium2" defaultPivotStyle="PivotStyleLight16"/>
  <colors>
    <mruColors>
      <color rgb="FFE2EFDA"/>
      <color rgb="FFFDFFF8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104496</xdr:colOff>
      <xdr:row>1</xdr:row>
      <xdr:rowOff>80241</xdr:rowOff>
    </xdr:from>
    <xdr:to>
      <xdr:col>1</xdr:col>
      <xdr:colOff>2675659</xdr:colOff>
      <xdr:row>4</xdr:row>
      <xdr:rowOff>182033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7D90B-CA2F-4956-A69F-1BDFB4E9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96" y="270741"/>
          <a:ext cx="2571163" cy="694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C5D2-D7B1-8B46-A85B-DD558B8CAC58}">
  <sheetPr codeName="Sheet2">
    <pageSetUpPr fitToPage="1"/>
  </sheetPr>
  <dimension ref="A1:W97"/>
  <sheetViews>
    <sheetView showGridLines="0" tabSelected="1" zoomScaleNormal="100" zoomScaleSheetLayoutView="7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W90" sqref="W90"/>
    </sheetView>
  </sheetViews>
  <sheetFormatPr defaultColWidth="9.08203125" defaultRowHeight="15.5" x14ac:dyDescent="0.35"/>
  <cols>
    <col min="1" max="1" width="3.08203125" style="1" customWidth="1"/>
    <col min="2" max="2" width="60.83203125" style="1" customWidth="1"/>
    <col min="3" max="3" width="1.5" style="1" customWidth="1"/>
    <col min="4" max="18" width="10.58203125" style="2" customWidth="1"/>
    <col min="19" max="23" width="10.58203125" customWidth="1"/>
  </cols>
  <sheetData>
    <row r="1" spans="2:23" x14ac:dyDescent="0.35">
      <c r="E1" s="10"/>
      <c r="F1" s="10"/>
      <c r="G1" s="10"/>
      <c r="H1" s="10"/>
      <c r="I1" s="10"/>
    </row>
    <row r="3" spans="2:23" x14ac:dyDescent="0.35">
      <c r="B3" s="54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2:23" ht="15" customHeight="1" x14ac:dyDescent="0.35">
      <c r="B4" s="54" t="s">
        <v>46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2:23" x14ac:dyDescent="0.35">
      <c r="B5" s="58" t="s">
        <v>19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3" x14ac:dyDescent="0.35">
      <c r="B6" s="57" t="s">
        <v>20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2:23" ht="15" customHeight="1" x14ac:dyDescent="0.35">
      <c r="B7" s="3"/>
      <c r="C7" s="3"/>
      <c r="D7" s="53"/>
      <c r="E7" s="53"/>
      <c r="F7" s="53"/>
      <c r="G7" s="53"/>
      <c r="H7" s="53"/>
      <c r="I7" s="53"/>
      <c r="J7" s="53"/>
      <c r="K7" s="53"/>
      <c r="S7" s="2"/>
      <c r="T7" s="2"/>
      <c r="U7" s="2"/>
      <c r="V7" s="2"/>
      <c r="W7" s="2"/>
    </row>
    <row r="8" spans="2:23" x14ac:dyDescent="0.35">
      <c r="B8" s="3"/>
      <c r="C8" s="3"/>
      <c r="D8" s="5" t="s">
        <v>0</v>
      </c>
      <c r="E8" s="5" t="s">
        <v>1</v>
      </c>
      <c r="F8" s="5" t="s">
        <v>2</v>
      </c>
      <c r="G8" s="5" t="s">
        <v>3</v>
      </c>
      <c r="H8" s="5" t="s">
        <v>26</v>
      </c>
      <c r="I8" s="5" t="s">
        <v>27</v>
      </c>
      <c r="J8" s="5" t="s">
        <v>28</v>
      </c>
      <c r="K8" s="5" t="s">
        <v>29</v>
      </c>
      <c r="L8" s="5" t="s">
        <v>30</v>
      </c>
      <c r="M8" s="5" t="s">
        <v>36</v>
      </c>
      <c r="N8" s="5" t="s">
        <v>37</v>
      </c>
      <c r="O8" s="5" t="s">
        <v>42</v>
      </c>
      <c r="P8" s="5" t="s">
        <v>44</v>
      </c>
      <c r="Q8" s="5" t="s">
        <v>48</v>
      </c>
      <c r="R8" s="5" t="s">
        <v>50</v>
      </c>
      <c r="S8" s="5" t="s">
        <v>51</v>
      </c>
      <c r="T8" s="5" t="s">
        <v>52</v>
      </c>
      <c r="U8" s="5" t="s">
        <v>59</v>
      </c>
      <c r="V8" s="5" t="s">
        <v>61</v>
      </c>
      <c r="W8" s="5" t="s">
        <v>63</v>
      </c>
    </row>
    <row r="9" spans="2:23" x14ac:dyDescent="0.35">
      <c r="B9" s="3"/>
      <c r="C9" s="3"/>
      <c r="D9" s="6"/>
      <c r="E9" s="6"/>
      <c r="F9" s="6"/>
      <c r="G9" s="4"/>
      <c r="H9" s="6"/>
      <c r="I9" s="6"/>
      <c r="J9" s="6"/>
      <c r="K9" s="4"/>
      <c r="L9" s="4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2:23" x14ac:dyDescent="0.35">
      <c r="B10" s="7" t="s">
        <v>4</v>
      </c>
      <c r="C10" s="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2:23" x14ac:dyDescent="0.35">
      <c r="B11" s="8" t="s">
        <v>5</v>
      </c>
      <c r="C11" s="3"/>
      <c r="D11" s="15">
        <v>30.1</v>
      </c>
      <c r="E11" s="15">
        <v>23.7</v>
      </c>
      <c r="F11" s="15">
        <v>31.7</v>
      </c>
      <c r="G11" s="15">
        <v>35.1</v>
      </c>
      <c r="H11" s="15">
        <v>32.4</v>
      </c>
      <c r="I11" s="15">
        <v>34.4</v>
      </c>
      <c r="J11" s="15">
        <v>37.4</v>
      </c>
      <c r="K11" s="15">
        <v>38</v>
      </c>
      <c r="L11" s="15">
        <v>39.299999999999997</v>
      </c>
      <c r="M11" s="15">
        <v>43</v>
      </c>
      <c r="N11" s="15">
        <v>52.8</v>
      </c>
      <c r="O11" s="15">
        <v>53.8</v>
      </c>
      <c r="P11" s="15">
        <v>52.6</v>
      </c>
      <c r="Q11" s="15">
        <v>55</v>
      </c>
      <c r="R11" s="15">
        <v>59.2</v>
      </c>
      <c r="S11" s="15">
        <v>65.400000000000006</v>
      </c>
      <c r="T11" s="37">
        <v>65.599999999999994</v>
      </c>
      <c r="U11" s="37">
        <v>71.599999999999994</v>
      </c>
      <c r="V11" s="37">
        <v>83.4</v>
      </c>
      <c r="W11" s="37">
        <v>90.799999999999983</v>
      </c>
    </row>
    <row r="12" spans="2:23" x14ac:dyDescent="0.35">
      <c r="B12" s="8" t="s">
        <v>6</v>
      </c>
      <c r="C12" s="3"/>
      <c r="D12" s="16">
        <v>0.4</v>
      </c>
      <c r="E12" s="16">
        <v>0.1</v>
      </c>
      <c r="F12" s="16">
        <v>0.3</v>
      </c>
      <c r="G12" s="16">
        <v>0.4</v>
      </c>
      <c r="H12" s="16">
        <v>2</v>
      </c>
      <c r="I12" s="16">
        <v>2.8</v>
      </c>
      <c r="J12" s="16">
        <v>2.8</v>
      </c>
      <c r="K12" s="16">
        <v>3.2</v>
      </c>
      <c r="L12" s="16">
        <v>3.3</v>
      </c>
      <c r="M12" s="16">
        <v>2.8</v>
      </c>
      <c r="N12" s="16">
        <v>4</v>
      </c>
      <c r="O12" s="16">
        <v>5.8000000000000007</v>
      </c>
      <c r="P12" s="16">
        <v>6.3000000000000007</v>
      </c>
      <c r="Q12" s="16">
        <v>6.2</v>
      </c>
      <c r="R12" s="16">
        <v>6.6</v>
      </c>
      <c r="S12" s="16">
        <v>7.799999999999998</v>
      </c>
      <c r="T12" s="38">
        <v>8</v>
      </c>
      <c r="U12" s="38">
        <v>8.5</v>
      </c>
      <c r="V12" s="38">
        <v>9.1000000000000014</v>
      </c>
      <c r="W12" s="38">
        <v>10.100000000000001</v>
      </c>
    </row>
    <row r="13" spans="2:23" x14ac:dyDescent="0.35">
      <c r="B13" s="9" t="s">
        <v>7</v>
      </c>
      <c r="C13" s="3"/>
      <c r="D13" s="17">
        <f>SUM(D11:D12)</f>
        <v>30.5</v>
      </c>
      <c r="E13" s="17">
        <f t="shared" ref="E13:U13" si="0">SUM(E11:E12)</f>
        <v>23.8</v>
      </c>
      <c r="F13" s="17">
        <f t="shared" si="0"/>
        <v>32</v>
      </c>
      <c r="G13" s="17">
        <f t="shared" si="0"/>
        <v>35.5</v>
      </c>
      <c r="H13" s="17">
        <f t="shared" si="0"/>
        <v>34.4</v>
      </c>
      <c r="I13" s="17">
        <f t="shared" si="0"/>
        <v>37.199999999999996</v>
      </c>
      <c r="J13" s="17">
        <f t="shared" si="0"/>
        <v>40.199999999999996</v>
      </c>
      <c r="K13" s="17">
        <f t="shared" si="0"/>
        <v>41.2</v>
      </c>
      <c r="L13" s="17">
        <f t="shared" si="0"/>
        <v>42.599999999999994</v>
      </c>
      <c r="M13" s="17">
        <f t="shared" si="0"/>
        <v>45.8</v>
      </c>
      <c r="N13" s="17">
        <f t="shared" si="0"/>
        <v>56.8</v>
      </c>
      <c r="O13" s="17">
        <f t="shared" si="0"/>
        <v>59.599999999999994</v>
      </c>
      <c r="P13" s="17">
        <f t="shared" si="0"/>
        <v>58.900000000000006</v>
      </c>
      <c r="Q13" s="17">
        <f t="shared" si="0"/>
        <v>61.2</v>
      </c>
      <c r="R13" s="17">
        <f t="shared" si="0"/>
        <v>65.8</v>
      </c>
      <c r="S13" s="17">
        <f t="shared" si="0"/>
        <v>73.2</v>
      </c>
      <c r="T13" s="17">
        <f t="shared" si="0"/>
        <v>73.599999999999994</v>
      </c>
      <c r="U13" s="17">
        <f t="shared" si="0"/>
        <v>80.099999999999994</v>
      </c>
      <c r="V13" s="17">
        <f t="shared" ref="V13:W13" si="1">SUM(V11:V12)</f>
        <v>92.5</v>
      </c>
      <c r="W13" s="17">
        <f t="shared" si="1"/>
        <v>100.89999999999998</v>
      </c>
    </row>
    <row r="14" spans="2:23" x14ac:dyDescent="0.35">
      <c r="B14" s="7" t="s">
        <v>8</v>
      </c>
      <c r="C14" s="3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9"/>
      <c r="O14" s="47"/>
      <c r="P14" s="29"/>
      <c r="Q14" s="29"/>
      <c r="R14" s="29"/>
      <c r="S14" s="47"/>
      <c r="T14" s="43"/>
      <c r="U14" s="43"/>
      <c r="V14" s="43"/>
      <c r="W14" s="43"/>
    </row>
    <row r="15" spans="2:23" x14ac:dyDescent="0.35">
      <c r="B15" s="8" t="s">
        <v>49</v>
      </c>
      <c r="C15" s="3"/>
      <c r="D15" s="18">
        <v>3.7</v>
      </c>
      <c r="E15" s="18">
        <v>2.9</v>
      </c>
      <c r="F15" s="18">
        <v>7.7</v>
      </c>
      <c r="G15" s="18">
        <v>11.2</v>
      </c>
      <c r="H15" s="18">
        <v>3.5</v>
      </c>
      <c r="I15" s="18">
        <v>7.4</v>
      </c>
      <c r="J15" s="18">
        <v>10.8</v>
      </c>
      <c r="K15" s="18">
        <v>10.5</v>
      </c>
      <c r="L15" s="18">
        <v>13.8</v>
      </c>
      <c r="M15" s="18">
        <v>13.9</v>
      </c>
      <c r="N15" s="18">
        <v>18.399999999999999</v>
      </c>
      <c r="O15" s="18">
        <v>20.199999999999996</v>
      </c>
      <c r="P15" s="18">
        <v>12</v>
      </c>
      <c r="Q15" s="18">
        <v>15.9</v>
      </c>
      <c r="R15" s="18">
        <v>16</v>
      </c>
      <c r="S15" s="18">
        <v>14.5</v>
      </c>
      <c r="T15" s="39">
        <v>9.9</v>
      </c>
      <c r="U15" s="39">
        <v>14.4</v>
      </c>
      <c r="V15" s="39">
        <v>13.7</v>
      </c>
      <c r="W15" s="39">
        <v>16.600000000000001</v>
      </c>
    </row>
    <row r="16" spans="2:23" x14ac:dyDescent="0.35">
      <c r="B16" s="8" t="s">
        <v>43</v>
      </c>
      <c r="C16" s="3"/>
      <c r="D16" s="18">
        <v>5.8</v>
      </c>
      <c r="E16" s="18">
        <v>4.4000000000000004</v>
      </c>
      <c r="F16" s="18">
        <v>5.5</v>
      </c>
      <c r="G16" s="18">
        <v>5.9</v>
      </c>
      <c r="H16" s="18">
        <v>5.2</v>
      </c>
      <c r="I16" s="18">
        <v>5.5</v>
      </c>
      <c r="J16" s="18">
        <v>6.3</v>
      </c>
      <c r="K16" s="18">
        <v>6.5</v>
      </c>
      <c r="L16" s="18">
        <v>6.5</v>
      </c>
      <c r="M16" s="18">
        <v>7.6</v>
      </c>
      <c r="N16" s="18">
        <v>9.5</v>
      </c>
      <c r="O16" s="18">
        <v>8.2999999999999972</v>
      </c>
      <c r="P16" s="18">
        <v>7.1</v>
      </c>
      <c r="Q16" s="18">
        <v>7.2</v>
      </c>
      <c r="R16" s="18">
        <v>7.1</v>
      </c>
      <c r="S16" s="18">
        <v>7.5</v>
      </c>
      <c r="T16" s="39">
        <v>7.7</v>
      </c>
      <c r="U16" s="39">
        <v>7.8</v>
      </c>
      <c r="V16" s="39">
        <v>8.6000000000000014</v>
      </c>
      <c r="W16" s="39">
        <v>6.2999999999999972</v>
      </c>
    </row>
    <row r="17" spans="2:23" x14ac:dyDescent="0.35">
      <c r="B17" s="8" t="s">
        <v>9</v>
      </c>
      <c r="C17" s="3"/>
      <c r="D17" s="18">
        <v>8.1</v>
      </c>
      <c r="E17" s="18">
        <v>3.9</v>
      </c>
      <c r="F17" s="18">
        <v>10.7</v>
      </c>
      <c r="G17" s="18">
        <v>15.3</v>
      </c>
      <c r="H17" s="18">
        <v>14</v>
      </c>
      <c r="I17" s="18">
        <v>11.9</v>
      </c>
      <c r="J17" s="18">
        <v>13</v>
      </c>
      <c r="K17" s="18">
        <v>12.6</v>
      </c>
      <c r="L17" s="18">
        <v>12.2</v>
      </c>
      <c r="M17" s="18">
        <v>20.8</v>
      </c>
      <c r="N17" s="18">
        <v>24.1</v>
      </c>
      <c r="O17" s="18">
        <v>11.899999999999999</v>
      </c>
      <c r="P17" s="18">
        <v>9.4</v>
      </c>
      <c r="Q17" s="18">
        <v>15</v>
      </c>
      <c r="R17" s="18">
        <v>13.9</v>
      </c>
      <c r="S17" s="18">
        <v>10</v>
      </c>
      <c r="T17" s="39">
        <v>9.1</v>
      </c>
      <c r="U17" s="39">
        <v>10.700000000000001</v>
      </c>
      <c r="V17" s="39">
        <v>12.499999999999996</v>
      </c>
      <c r="W17" s="39">
        <v>12.600000000000001</v>
      </c>
    </row>
    <row r="18" spans="2:23" x14ac:dyDescent="0.35">
      <c r="B18" s="8" t="s">
        <v>10</v>
      </c>
      <c r="C18" s="3"/>
      <c r="D18" s="18">
        <v>4.2</v>
      </c>
      <c r="E18" s="18">
        <v>5.0999999999999996</v>
      </c>
      <c r="F18" s="18">
        <v>5.6</v>
      </c>
      <c r="G18" s="18">
        <v>7.3</v>
      </c>
      <c r="H18" s="18">
        <v>9.4</v>
      </c>
      <c r="I18" s="18">
        <v>9.9</v>
      </c>
      <c r="J18" s="18">
        <v>15.3</v>
      </c>
      <c r="K18" s="18">
        <v>14.9</v>
      </c>
      <c r="L18" s="18">
        <v>17.899999999999999</v>
      </c>
      <c r="M18" s="18">
        <v>39.1</v>
      </c>
      <c r="N18" s="18">
        <v>24.3</v>
      </c>
      <c r="O18" s="18">
        <v>22.100000000000009</v>
      </c>
      <c r="P18" s="18">
        <v>24.4</v>
      </c>
      <c r="Q18" s="18">
        <v>23.9</v>
      </c>
      <c r="R18" s="18">
        <v>23.1</v>
      </c>
      <c r="S18" s="18">
        <v>23.5</v>
      </c>
      <c r="T18" s="39">
        <v>24.6</v>
      </c>
      <c r="U18" s="39">
        <v>24.5</v>
      </c>
      <c r="V18" s="39">
        <v>30.699999999999996</v>
      </c>
      <c r="W18" s="39">
        <v>27.200000000000003</v>
      </c>
    </row>
    <row r="19" spans="2:23" x14ac:dyDescent="0.35">
      <c r="B19" s="8" t="s">
        <v>12</v>
      </c>
      <c r="C19" s="3"/>
      <c r="D19" s="16">
        <v>2.6</v>
      </c>
      <c r="E19" s="16">
        <v>3.3</v>
      </c>
      <c r="F19" s="16">
        <v>4.0999999999999996</v>
      </c>
      <c r="G19" s="16">
        <v>5.8</v>
      </c>
      <c r="H19" s="16">
        <v>12.6</v>
      </c>
      <c r="I19" s="16">
        <v>8.9</v>
      </c>
      <c r="J19" s="16">
        <v>10.4</v>
      </c>
      <c r="K19" s="16">
        <v>11.3</v>
      </c>
      <c r="L19" s="16">
        <v>14.8</v>
      </c>
      <c r="M19" s="16">
        <v>17.399999999999999</v>
      </c>
      <c r="N19" s="16">
        <v>18.399999999999999</v>
      </c>
      <c r="O19" s="16">
        <v>17.999999999999993</v>
      </c>
      <c r="P19" s="16">
        <v>18.5</v>
      </c>
      <c r="Q19" s="16">
        <v>20.200000000000003</v>
      </c>
      <c r="R19" s="16">
        <v>16.3</v>
      </c>
      <c r="S19" s="16">
        <v>15.800000000000006</v>
      </c>
      <c r="T19" s="38">
        <v>16.899999999999999</v>
      </c>
      <c r="U19" s="38">
        <v>17</v>
      </c>
      <c r="V19" s="38">
        <v>24.4</v>
      </c>
      <c r="W19" s="38">
        <v>17.200000000000003</v>
      </c>
    </row>
    <row r="20" spans="2:23" x14ac:dyDescent="0.35">
      <c r="B20" s="9" t="s">
        <v>11</v>
      </c>
      <c r="C20" s="3"/>
      <c r="D20" s="19">
        <f t="shared" ref="D20:M20" si="2">SUM(D15:D19)</f>
        <v>24.400000000000002</v>
      </c>
      <c r="E20" s="19">
        <f t="shared" si="2"/>
        <v>19.600000000000001</v>
      </c>
      <c r="F20" s="19">
        <f t="shared" si="2"/>
        <v>33.6</v>
      </c>
      <c r="G20" s="19">
        <f t="shared" si="2"/>
        <v>45.5</v>
      </c>
      <c r="H20" s="19">
        <f t="shared" si="2"/>
        <v>44.7</v>
      </c>
      <c r="I20" s="19">
        <f t="shared" si="2"/>
        <v>43.6</v>
      </c>
      <c r="J20" s="19">
        <f t="shared" si="2"/>
        <v>55.800000000000004</v>
      </c>
      <c r="K20" s="19">
        <f t="shared" si="2"/>
        <v>55.8</v>
      </c>
      <c r="L20" s="19">
        <f t="shared" si="2"/>
        <v>65.2</v>
      </c>
      <c r="M20" s="19">
        <f t="shared" si="2"/>
        <v>98.800000000000011</v>
      </c>
      <c r="N20" s="19">
        <f>SUM(N15:N19)</f>
        <v>94.699999999999989</v>
      </c>
      <c r="O20" s="19">
        <f t="shared" ref="O20:S20" si="3">SUM(O15:O19)</f>
        <v>80.5</v>
      </c>
      <c r="P20" s="19">
        <f t="shared" si="3"/>
        <v>71.400000000000006</v>
      </c>
      <c r="Q20" s="19">
        <f t="shared" si="3"/>
        <v>82.2</v>
      </c>
      <c r="R20" s="19">
        <f t="shared" si="3"/>
        <v>76.400000000000006</v>
      </c>
      <c r="S20" s="19">
        <f t="shared" si="3"/>
        <v>71.300000000000011</v>
      </c>
      <c r="T20" s="19">
        <f t="shared" ref="T20:U20" si="4">SUM(T15:T19)</f>
        <v>68.2</v>
      </c>
      <c r="U20" s="19">
        <f t="shared" si="4"/>
        <v>74.400000000000006</v>
      </c>
      <c r="V20" s="19">
        <f t="shared" ref="V20:W20" si="5">SUM(V15:V19)</f>
        <v>89.9</v>
      </c>
      <c r="W20" s="19">
        <f t="shared" si="5"/>
        <v>79.900000000000006</v>
      </c>
    </row>
    <row r="21" spans="2:23" x14ac:dyDescent="0.35">
      <c r="B21" s="7" t="s">
        <v>13</v>
      </c>
      <c r="C21" s="3"/>
      <c r="D21" s="18"/>
      <c r="E21" s="18"/>
      <c r="F21" s="18"/>
      <c r="G21" s="18"/>
      <c r="H21" s="18"/>
      <c r="I21" s="18"/>
      <c r="J21" s="18"/>
      <c r="K21" s="18"/>
      <c r="L21" s="18"/>
      <c r="M21"/>
      <c r="N21"/>
      <c r="O21"/>
      <c r="P21" s="29"/>
      <c r="Q21" s="43"/>
      <c r="R21" s="29"/>
      <c r="S21" s="29"/>
      <c r="T21" s="29"/>
      <c r="U21" s="29"/>
      <c r="V21" s="29"/>
      <c r="W21" s="29"/>
    </row>
    <row r="22" spans="2:23" x14ac:dyDescent="0.35">
      <c r="B22" s="8" t="s">
        <v>14</v>
      </c>
      <c r="C22" s="3"/>
      <c r="D22" s="18">
        <v>-0.2</v>
      </c>
      <c r="E22" s="18">
        <v>-0.1</v>
      </c>
      <c r="F22" s="18">
        <v>-0.1</v>
      </c>
      <c r="G22" s="18">
        <v>0</v>
      </c>
      <c r="H22" s="18">
        <v>0.1</v>
      </c>
      <c r="I22" s="18">
        <v>0.4</v>
      </c>
      <c r="J22" s="18">
        <v>0.29999999999999993</v>
      </c>
      <c r="K22" s="18">
        <v>1.4000000000000001</v>
      </c>
      <c r="L22" s="18">
        <v>1.5</v>
      </c>
      <c r="M22" s="18">
        <v>1.6</v>
      </c>
      <c r="N22" s="18">
        <v>1.3</v>
      </c>
      <c r="O22" s="18">
        <v>1.7999999999999998</v>
      </c>
      <c r="P22" s="18">
        <v>1.5999999999999999</v>
      </c>
      <c r="Q22" s="18">
        <v>1.4</v>
      </c>
      <c r="R22" s="18">
        <v>1.7</v>
      </c>
      <c r="S22" s="18">
        <v>1.8</v>
      </c>
      <c r="T22" s="39">
        <v>0.7</v>
      </c>
      <c r="U22" s="39">
        <v>1.5000000000000002</v>
      </c>
      <c r="V22" s="39">
        <v>1.5</v>
      </c>
      <c r="W22" s="39">
        <v>1.2999999999999998</v>
      </c>
    </row>
    <row r="23" spans="2:23" x14ac:dyDescent="0.35">
      <c r="B23" s="8" t="s">
        <v>62</v>
      </c>
      <c r="C23" s="3"/>
      <c r="D23" s="18">
        <v>0</v>
      </c>
      <c r="E23" s="18">
        <v>0</v>
      </c>
      <c r="F23" s="18">
        <v>0.9</v>
      </c>
      <c r="G23" s="18">
        <v>3.6</v>
      </c>
      <c r="H23" s="18">
        <v>0.4</v>
      </c>
      <c r="I23" s="18">
        <v>0.2</v>
      </c>
      <c r="J23" s="18">
        <v>0.4</v>
      </c>
      <c r="K23" s="18">
        <v>0.7</v>
      </c>
      <c r="L23" s="18">
        <v>0</v>
      </c>
      <c r="M23" s="18">
        <v>0</v>
      </c>
      <c r="N23" s="18">
        <v>6.8</v>
      </c>
      <c r="O23" s="18">
        <v>-0.5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</row>
    <row r="24" spans="2:23" x14ac:dyDescent="0.35">
      <c r="B24" s="8" t="s">
        <v>15</v>
      </c>
      <c r="C24" s="3"/>
      <c r="D24" s="18">
        <v>0</v>
      </c>
      <c r="E24" s="18">
        <v>0</v>
      </c>
      <c r="F24" s="18">
        <v>1.3</v>
      </c>
      <c r="G24" s="18">
        <v>0.1</v>
      </c>
      <c r="H24" s="18">
        <v>0.1</v>
      </c>
      <c r="I24" s="18">
        <v>0.1</v>
      </c>
      <c r="J24" s="18">
        <v>0.1</v>
      </c>
      <c r="K24" s="18">
        <v>0</v>
      </c>
      <c r="L24" s="18">
        <v>1</v>
      </c>
      <c r="M24" s="18">
        <v>1.9</v>
      </c>
      <c r="N24" s="18">
        <v>2.2000000000000002</v>
      </c>
      <c r="O24" s="18">
        <v>-0.5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</row>
    <row r="25" spans="2:23" x14ac:dyDescent="0.35">
      <c r="B25" s="8" t="s">
        <v>38</v>
      </c>
      <c r="C25" s="3"/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-4.3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39">
        <v>-33.4</v>
      </c>
      <c r="U25" s="18">
        <v>0</v>
      </c>
      <c r="V25" s="39">
        <v>0</v>
      </c>
      <c r="W25" s="39">
        <v>0</v>
      </c>
    </row>
    <row r="26" spans="2:23" ht="14.5" customHeight="1" x14ac:dyDescent="0.35">
      <c r="B26" s="8" t="s">
        <v>39</v>
      </c>
      <c r="C26" s="3"/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-2</v>
      </c>
      <c r="M26" s="18">
        <v>-7.6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39">
        <v>0.2</v>
      </c>
      <c r="U26" s="39">
        <v>-0.1</v>
      </c>
      <c r="V26" s="39">
        <v>0</v>
      </c>
      <c r="W26" s="39">
        <v>0.9</v>
      </c>
    </row>
    <row r="27" spans="2:23" x14ac:dyDescent="0.35">
      <c r="B27" s="8" t="s">
        <v>16</v>
      </c>
      <c r="C27" s="3"/>
      <c r="D27" s="18">
        <v>0</v>
      </c>
      <c r="E27" s="18">
        <v>0</v>
      </c>
      <c r="F27" s="18">
        <v>0</v>
      </c>
      <c r="G27" s="18">
        <v>0</v>
      </c>
      <c r="H27" s="18">
        <v>-17.100000000000001</v>
      </c>
      <c r="I27" s="18">
        <v>-6.9</v>
      </c>
      <c r="J27" s="18">
        <v>-9.1</v>
      </c>
      <c r="K27" s="18">
        <v>-1.7</v>
      </c>
      <c r="L27" s="18">
        <v>5.6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</row>
    <row r="28" spans="2:23" x14ac:dyDescent="0.35">
      <c r="B28" s="8" t="s">
        <v>17</v>
      </c>
      <c r="C28" s="3"/>
      <c r="D28" s="16">
        <v>0</v>
      </c>
      <c r="E28" s="16">
        <v>0</v>
      </c>
      <c r="F28" s="16">
        <v>0</v>
      </c>
      <c r="G28" s="16">
        <v>0</v>
      </c>
      <c r="H28" s="16">
        <v>2.2000000000000002</v>
      </c>
      <c r="I28" s="16">
        <v>0.7</v>
      </c>
      <c r="J28" s="16">
        <v>0.6</v>
      </c>
      <c r="K28" s="16">
        <v>0.1</v>
      </c>
      <c r="L28" s="16">
        <v>4.0999999999999996</v>
      </c>
      <c r="M28" s="16">
        <v>-17.5</v>
      </c>
      <c r="N28" s="16">
        <v>-0.7</v>
      </c>
      <c r="O28" s="16">
        <v>-9.9999999999999645E-2</v>
      </c>
      <c r="P28" s="16">
        <v>-0.1</v>
      </c>
      <c r="Q28" s="16">
        <v>0.2</v>
      </c>
      <c r="R28" s="16">
        <v>-0.2</v>
      </c>
      <c r="S28" s="16">
        <v>-0.19999999999999998</v>
      </c>
      <c r="T28" s="38">
        <v>0.5</v>
      </c>
      <c r="U28" s="38">
        <v>-0.3</v>
      </c>
      <c r="V28" s="38">
        <v>0.2</v>
      </c>
      <c r="W28" s="38">
        <v>1.2999999999999998</v>
      </c>
    </row>
    <row r="29" spans="2:23" x14ac:dyDescent="0.35">
      <c r="B29" s="9" t="s">
        <v>18</v>
      </c>
      <c r="C29" s="3"/>
      <c r="D29" s="19">
        <f t="shared" ref="D29:Q29" si="6">SUM(D22:D28)</f>
        <v>-0.2</v>
      </c>
      <c r="E29" s="19">
        <f t="shared" si="6"/>
        <v>-0.1</v>
      </c>
      <c r="F29" s="19">
        <f t="shared" si="6"/>
        <v>2.1</v>
      </c>
      <c r="G29" s="19">
        <f t="shared" si="6"/>
        <v>3.7</v>
      </c>
      <c r="H29" s="19">
        <f t="shared" si="6"/>
        <v>-14.3</v>
      </c>
      <c r="I29" s="19">
        <f t="shared" si="6"/>
        <v>-5.5</v>
      </c>
      <c r="J29" s="19">
        <f t="shared" si="6"/>
        <v>-7.6999999999999993</v>
      </c>
      <c r="K29" s="19">
        <f t="shared" si="6"/>
        <v>0.50000000000000011</v>
      </c>
      <c r="L29" s="19">
        <f t="shared" si="6"/>
        <v>10.199999999999999</v>
      </c>
      <c r="M29" s="19">
        <f t="shared" si="6"/>
        <v>-25.9</v>
      </c>
      <c r="N29" s="19">
        <f t="shared" si="6"/>
        <v>9.6000000000000014</v>
      </c>
      <c r="O29" s="19">
        <f t="shared" si="6"/>
        <v>0.70000000000000018</v>
      </c>
      <c r="P29" s="19">
        <f t="shared" si="6"/>
        <v>1.4999999999999998</v>
      </c>
      <c r="Q29" s="19">
        <f t="shared" si="6"/>
        <v>1.5999999999999999</v>
      </c>
      <c r="R29" s="19">
        <f t="shared" ref="R29:W29" si="7">SUM(R22:R28)</f>
        <v>1.5</v>
      </c>
      <c r="S29" s="19">
        <f t="shared" si="7"/>
        <v>1.6</v>
      </c>
      <c r="T29" s="19">
        <f t="shared" si="7"/>
        <v>-31.999999999999993</v>
      </c>
      <c r="U29" s="19">
        <f t="shared" si="7"/>
        <v>1.1000000000000001</v>
      </c>
      <c r="V29" s="19">
        <f t="shared" si="7"/>
        <v>1.7</v>
      </c>
      <c r="W29" s="19">
        <f t="shared" si="7"/>
        <v>3.4999999999999996</v>
      </c>
    </row>
    <row r="30" spans="2:23" x14ac:dyDescent="0.35">
      <c r="B30" s="7" t="s">
        <v>35</v>
      </c>
      <c r="C30" s="3"/>
      <c r="D30" s="19">
        <f t="shared" ref="D30:Q30" si="8">+D13-D20-D29</f>
        <v>6.299999999999998</v>
      </c>
      <c r="E30" s="19">
        <f t="shared" si="8"/>
        <v>4.2999999999999989</v>
      </c>
      <c r="F30" s="19">
        <f t="shared" si="8"/>
        <v>-3.7000000000000015</v>
      </c>
      <c r="G30" s="19">
        <f t="shared" si="8"/>
        <v>-13.7</v>
      </c>
      <c r="H30" s="19">
        <f t="shared" si="8"/>
        <v>3.9999999999999964</v>
      </c>
      <c r="I30" s="19">
        <f t="shared" si="8"/>
        <v>-0.90000000000000568</v>
      </c>
      <c r="J30" s="19">
        <f t="shared" si="8"/>
        <v>-7.9000000000000092</v>
      </c>
      <c r="K30" s="19">
        <f t="shared" si="8"/>
        <v>-15.099999999999994</v>
      </c>
      <c r="L30" s="19">
        <f t="shared" si="8"/>
        <v>-32.800000000000011</v>
      </c>
      <c r="M30" s="19">
        <f t="shared" si="8"/>
        <v>-27.100000000000016</v>
      </c>
      <c r="N30" s="19">
        <f t="shared" si="8"/>
        <v>-47.499999999999993</v>
      </c>
      <c r="O30" s="19">
        <f t="shared" si="8"/>
        <v>-21.600000000000005</v>
      </c>
      <c r="P30" s="19">
        <f t="shared" si="8"/>
        <v>-14</v>
      </c>
      <c r="Q30" s="19">
        <f t="shared" si="8"/>
        <v>-22.6</v>
      </c>
      <c r="R30" s="19">
        <f t="shared" ref="R30:W30" si="9">+R13-R20-R29</f>
        <v>-12.100000000000009</v>
      </c>
      <c r="S30" s="19">
        <f t="shared" si="9"/>
        <v>0.29999999999999138</v>
      </c>
      <c r="T30" s="19">
        <f t="shared" si="9"/>
        <v>37.399999999999984</v>
      </c>
      <c r="U30" s="19">
        <f t="shared" si="9"/>
        <v>4.599999999999989</v>
      </c>
      <c r="V30" s="19">
        <f t="shared" si="9"/>
        <v>0.89999999999999436</v>
      </c>
      <c r="W30" s="19">
        <f t="shared" si="9"/>
        <v>17.499999999999972</v>
      </c>
    </row>
    <row r="31" spans="2:23" x14ac:dyDescent="0.35">
      <c r="B31" s="8" t="s">
        <v>60</v>
      </c>
      <c r="C31" s="3"/>
      <c r="D31" s="16">
        <v>2.4</v>
      </c>
      <c r="E31" s="16">
        <v>-2.2999999999999998</v>
      </c>
      <c r="F31" s="16">
        <v>-20.9</v>
      </c>
      <c r="G31" s="16">
        <v>20.9</v>
      </c>
      <c r="H31" s="16">
        <v>0</v>
      </c>
      <c r="I31" s="16">
        <v>0</v>
      </c>
      <c r="J31" s="16">
        <v>0</v>
      </c>
      <c r="K31" s="16">
        <v>0.1</v>
      </c>
      <c r="L31" s="16">
        <v>0</v>
      </c>
      <c r="M31" s="16">
        <v>0</v>
      </c>
      <c r="N31" s="16">
        <v>0</v>
      </c>
      <c r="O31" s="16">
        <v>-0.1</v>
      </c>
      <c r="P31" s="16">
        <v>0</v>
      </c>
      <c r="Q31" s="16">
        <v>0</v>
      </c>
      <c r="R31" s="16">
        <v>0</v>
      </c>
      <c r="S31" s="16">
        <v>0.1</v>
      </c>
      <c r="T31" s="38">
        <v>3.2</v>
      </c>
      <c r="U31" s="16">
        <v>-1.8000000000000003</v>
      </c>
      <c r="V31" s="16">
        <v>0.40000000000000013</v>
      </c>
      <c r="W31" s="16">
        <v>0.7</v>
      </c>
    </row>
    <row r="32" spans="2:23" ht="16" thickBot="1" x14ac:dyDescent="0.4">
      <c r="B32" s="7" t="s">
        <v>33</v>
      </c>
      <c r="C32" s="3"/>
      <c r="D32" s="20">
        <f t="shared" ref="D32:Q32" si="10">+D30-D31</f>
        <v>3.8999999999999981</v>
      </c>
      <c r="E32" s="20">
        <f t="shared" si="10"/>
        <v>6.5999999999999988</v>
      </c>
      <c r="F32" s="20">
        <f t="shared" si="10"/>
        <v>17.199999999999996</v>
      </c>
      <c r="G32" s="20">
        <f t="shared" si="10"/>
        <v>-34.599999999999994</v>
      </c>
      <c r="H32" s="20">
        <f t="shared" si="10"/>
        <v>3.9999999999999964</v>
      </c>
      <c r="I32" s="20">
        <f t="shared" si="10"/>
        <v>-0.90000000000000568</v>
      </c>
      <c r="J32" s="20">
        <f t="shared" si="10"/>
        <v>-7.9000000000000092</v>
      </c>
      <c r="K32" s="20">
        <f t="shared" si="10"/>
        <v>-15.199999999999994</v>
      </c>
      <c r="L32" s="20">
        <f t="shared" si="10"/>
        <v>-32.800000000000011</v>
      </c>
      <c r="M32" s="20">
        <f t="shared" si="10"/>
        <v>-27.100000000000016</v>
      </c>
      <c r="N32" s="20">
        <f t="shared" si="10"/>
        <v>-47.499999999999993</v>
      </c>
      <c r="O32" s="20">
        <f t="shared" si="10"/>
        <v>-21.500000000000004</v>
      </c>
      <c r="P32" s="20">
        <f t="shared" si="10"/>
        <v>-14</v>
      </c>
      <c r="Q32" s="20">
        <f t="shared" si="10"/>
        <v>-22.6</v>
      </c>
      <c r="R32" s="20">
        <f t="shared" ref="R32:W32" si="11">+R30-R31</f>
        <v>-12.100000000000009</v>
      </c>
      <c r="S32" s="20">
        <f t="shared" si="11"/>
        <v>0.19999999999999138</v>
      </c>
      <c r="T32" s="20">
        <f t="shared" si="11"/>
        <v>34.199999999999982</v>
      </c>
      <c r="U32" s="20">
        <f t="shared" si="11"/>
        <v>6.3999999999999897</v>
      </c>
      <c r="V32" s="20">
        <f t="shared" si="11"/>
        <v>0.49999999999999423</v>
      </c>
      <c r="W32" s="20">
        <f t="shared" si="11"/>
        <v>16.799999999999972</v>
      </c>
    </row>
    <row r="33" spans="2:23" ht="16" thickTop="1" x14ac:dyDescent="0.35">
      <c r="B33" s="7"/>
      <c r="C33" s="3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23" x14ac:dyDescent="0.35">
      <c r="B34" s="46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</row>
    <row r="35" spans="2:23" x14ac:dyDescent="0.35">
      <c r="B35" s="54" t="s">
        <v>56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2:23" x14ac:dyDescent="0.35">
      <c r="B36" s="57" t="s">
        <v>19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2:23" x14ac:dyDescent="0.35">
      <c r="B37" s="57" t="s">
        <v>20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  <row r="38" spans="2:23" x14ac:dyDescent="0.35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23" x14ac:dyDescent="0.35">
      <c r="D39" s="5" t="s">
        <v>0</v>
      </c>
      <c r="E39" s="5" t="s">
        <v>1</v>
      </c>
      <c r="F39" s="5" t="s">
        <v>2</v>
      </c>
      <c r="G39" s="5" t="s">
        <v>3</v>
      </c>
      <c r="H39" s="5" t="s">
        <v>26</v>
      </c>
      <c r="I39" s="5" t="s">
        <v>27</v>
      </c>
      <c r="J39" s="5" t="s">
        <v>28</v>
      </c>
      <c r="K39" s="5" t="s">
        <v>29</v>
      </c>
      <c r="L39" s="5" t="s">
        <v>30</v>
      </c>
      <c r="M39" s="5" t="s">
        <v>36</v>
      </c>
      <c r="N39" s="5" t="s">
        <v>37</v>
      </c>
      <c r="O39" s="5" t="s">
        <v>42</v>
      </c>
      <c r="P39" s="5" t="s">
        <v>44</v>
      </c>
      <c r="Q39" s="5" t="s">
        <v>48</v>
      </c>
      <c r="R39" s="5" t="str">
        <f t="shared" ref="R39:W39" si="12">R$8</f>
        <v>Q3 2023</v>
      </c>
      <c r="S39" s="5" t="str">
        <f t="shared" si="12"/>
        <v>Q4 2023</v>
      </c>
      <c r="T39" s="5" t="str">
        <f t="shared" si="12"/>
        <v>Q1 2024</v>
      </c>
      <c r="U39" s="5" t="str">
        <f t="shared" si="12"/>
        <v>Q2 2024</v>
      </c>
      <c r="V39" s="5" t="str">
        <f t="shared" si="12"/>
        <v>Q3 2024</v>
      </c>
      <c r="W39" s="5" t="str">
        <f t="shared" si="12"/>
        <v>Q4 2024</v>
      </c>
    </row>
    <row r="40" spans="2:23" x14ac:dyDescent="0.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23" x14ac:dyDescent="0.35">
      <c r="B41" s="40" t="s">
        <v>21</v>
      </c>
      <c r="D41" s="21">
        <f>+D20</f>
        <v>24.400000000000002</v>
      </c>
      <c r="E41" s="21">
        <f>+E20</f>
        <v>19.600000000000001</v>
      </c>
      <c r="F41" s="21">
        <f>+F20</f>
        <v>33.6</v>
      </c>
      <c r="G41" s="21">
        <f>+G20</f>
        <v>45.5</v>
      </c>
      <c r="H41" s="21">
        <f>+H20</f>
        <v>44.7</v>
      </c>
      <c r="I41" s="21">
        <f>+I20</f>
        <v>43.6</v>
      </c>
      <c r="J41" s="21">
        <f>+J20</f>
        <v>55.800000000000004</v>
      </c>
      <c r="K41" s="21">
        <f>+K20</f>
        <v>55.8</v>
      </c>
      <c r="L41" s="21">
        <f>+L20</f>
        <v>65.2</v>
      </c>
      <c r="M41" s="21">
        <f>+M20</f>
        <v>98.800000000000011</v>
      </c>
      <c r="N41" s="21">
        <f>+N20</f>
        <v>94.699999999999989</v>
      </c>
      <c r="O41" s="21">
        <f>+O20</f>
        <v>80.5</v>
      </c>
      <c r="P41" s="21">
        <f>+P20</f>
        <v>71.400000000000006</v>
      </c>
      <c r="Q41" s="21">
        <f>+Q20</f>
        <v>82.2</v>
      </c>
      <c r="R41" s="21">
        <f>+R20</f>
        <v>76.400000000000006</v>
      </c>
      <c r="S41" s="21">
        <f>+S20</f>
        <v>71.300000000000011</v>
      </c>
      <c r="T41" s="21">
        <f>+T20</f>
        <v>68.2</v>
      </c>
      <c r="U41" s="21">
        <f>+U20</f>
        <v>74.400000000000006</v>
      </c>
      <c r="V41" s="21">
        <f>+V20</f>
        <v>89.9</v>
      </c>
      <c r="W41" s="21">
        <f>+W20</f>
        <v>79.900000000000006</v>
      </c>
    </row>
    <row r="42" spans="2:23" x14ac:dyDescent="0.35">
      <c r="B42" s="35" t="s">
        <v>22</v>
      </c>
      <c r="D42" s="16">
        <v>-15.200000000000001</v>
      </c>
      <c r="E42" s="16">
        <v>-12.299999999999999</v>
      </c>
      <c r="F42" s="16">
        <v>-20.299999999999997</v>
      </c>
      <c r="G42" s="16">
        <v>-27.8</v>
      </c>
      <c r="H42" s="16">
        <v>-33.1</v>
      </c>
      <c r="I42" s="16">
        <v>-27.599999999999998</v>
      </c>
      <c r="J42" s="16">
        <v>-35.5</v>
      </c>
      <c r="K42" s="16">
        <v>-34.799999999999997</v>
      </c>
      <c r="L42" s="16">
        <v>-40.4</v>
      </c>
      <c r="M42" s="16">
        <v>-71.5</v>
      </c>
      <c r="N42" s="16">
        <v>-62.599999999999994</v>
      </c>
      <c r="O42" s="16">
        <v>-46.400000000000006</v>
      </c>
      <c r="P42" s="16">
        <v>-46.5</v>
      </c>
      <c r="Q42" s="16">
        <v>-53.900000000000006</v>
      </c>
      <c r="R42" s="16">
        <v>-47.9</v>
      </c>
      <c r="S42" s="16">
        <v>-44</v>
      </c>
      <c r="T42" s="16">
        <v>-44.5</v>
      </c>
      <c r="U42" s="16">
        <v>-46.099999999999994</v>
      </c>
      <c r="V42" s="16">
        <v>-61.599999999999994</v>
      </c>
      <c r="W42" s="16">
        <v>-51.600000000000023</v>
      </c>
    </row>
    <row r="43" spans="2:23" ht="16" thickBot="1" x14ac:dyDescent="0.4">
      <c r="B43" s="34" t="s">
        <v>40</v>
      </c>
      <c r="D43" s="20">
        <f>+SUM(D41:D42)</f>
        <v>9.2000000000000011</v>
      </c>
      <c r="E43" s="20">
        <f t="shared" ref="E43:T43" si="13">+SUM(E41:E42)</f>
        <v>7.3000000000000025</v>
      </c>
      <c r="F43" s="20">
        <f t="shared" si="13"/>
        <v>13.300000000000004</v>
      </c>
      <c r="G43" s="20">
        <f t="shared" si="13"/>
        <v>17.7</v>
      </c>
      <c r="H43" s="20">
        <f t="shared" si="13"/>
        <v>11.600000000000001</v>
      </c>
      <c r="I43" s="20">
        <f t="shared" si="13"/>
        <v>16.000000000000004</v>
      </c>
      <c r="J43" s="20">
        <f t="shared" si="13"/>
        <v>20.300000000000004</v>
      </c>
      <c r="K43" s="20">
        <f t="shared" si="13"/>
        <v>21</v>
      </c>
      <c r="L43" s="20">
        <f t="shared" si="13"/>
        <v>24.800000000000004</v>
      </c>
      <c r="M43" s="20">
        <f t="shared" si="13"/>
        <v>27.300000000000011</v>
      </c>
      <c r="N43" s="20">
        <f t="shared" si="13"/>
        <v>32.099999999999994</v>
      </c>
      <c r="O43" s="20">
        <f t="shared" si="13"/>
        <v>34.099999999999994</v>
      </c>
      <c r="P43" s="20">
        <f t="shared" si="13"/>
        <v>24.900000000000006</v>
      </c>
      <c r="Q43" s="20">
        <f t="shared" si="13"/>
        <v>28.299999999999997</v>
      </c>
      <c r="R43" s="20">
        <f t="shared" si="13"/>
        <v>28.500000000000007</v>
      </c>
      <c r="S43" s="20">
        <f t="shared" si="13"/>
        <v>27.300000000000011</v>
      </c>
      <c r="T43" s="20">
        <f t="shared" si="13"/>
        <v>23.700000000000003</v>
      </c>
      <c r="U43" s="20">
        <f t="shared" ref="U43:W43" si="14">+SUM(U41:U42)</f>
        <v>28.300000000000011</v>
      </c>
      <c r="V43" s="20">
        <f t="shared" si="14"/>
        <v>28.300000000000011</v>
      </c>
      <c r="W43" s="20">
        <f t="shared" si="14"/>
        <v>28.299999999999983</v>
      </c>
    </row>
    <row r="44" spans="2:23" ht="16" thickTop="1" x14ac:dyDescent="0.35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23" x14ac:dyDescent="0.35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23" x14ac:dyDescent="0.35">
      <c r="B46" s="54" t="s">
        <v>23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</row>
    <row r="47" spans="2:23" x14ac:dyDescent="0.35">
      <c r="B47" s="57" t="s">
        <v>19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2:23" x14ac:dyDescent="0.35">
      <c r="B48" s="57" t="s">
        <v>20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2:23" x14ac:dyDescent="0.35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45"/>
      <c r="R49" s="45"/>
      <c r="S49" s="45"/>
      <c r="T49" s="45"/>
      <c r="U49" s="44"/>
      <c r="V49" s="44"/>
      <c r="W49" s="44"/>
    </row>
    <row r="50" spans="2:23" x14ac:dyDescent="0.35">
      <c r="D50" s="5" t="s">
        <v>0</v>
      </c>
      <c r="E50" s="5" t="s">
        <v>1</v>
      </c>
      <c r="F50" s="5" t="s">
        <v>2</v>
      </c>
      <c r="G50" s="5" t="s">
        <v>3</v>
      </c>
      <c r="H50" s="5" t="s">
        <v>26</v>
      </c>
      <c r="I50" s="5" t="s">
        <v>27</v>
      </c>
      <c r="J50" s="5" t="s">
        <v>28</v>
      </c>
      <c r="K50" s="5" t="s">
        <v>29</v>
      </c>
      <c r="L50" s="5" t="s">
        <v>30</v>
      </c>
      <c r="M50" s="5" t="s">
        <v>36</v>
      </c>
      <c r="N50" s="5" t="s">
        <v>37</v>
      </c>
      <c r="O50" s="5" t="s">
        <v>42</v>
      </c>
      <c r="P50" s="5" t="s">
        <v>44</v>
      </c>
      <c r="Q50" s="5" t="s">
        <v>48</v>
      </c>
      <c r="R50" s="5" t="str">
        <f t="shared" ref="R50:W50" si="15">R$8</f>
        <v>Q3 2023</v>
      </c>
      <c r="S50" s="5" t="str">
        <f t="shared" si="15"/>
        <v>Q4 2023</v>
      </c>
      <c r="T50" s="5" t="str">
        <f t="shared" si="15"/>
        <v>Q1 2024</v>
      </c>
      <c r="U50" s="5" t="str">
        <f t="shared" si="15"/>
        <v>Q2 2024</v>
      </c>
      <c r="V50" s="5" t="str">
        <f t="shared" si="15"/>
        <v>Q3 2024</v>
      </c>
      <c r="W50" s="5" t="str">
        <f t="shared" si="15"/>
        <v>Q4 2024</v>
      </c>
    </row>
    <row r="51" spans="2:23" x14ac:dyDescent="0.35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23" x14ac:dyDescent="0.35">
      <c r="B52" s="34" t="s">
        <v>57</v>
      </c>
      <c r="D52" s="21">
        <f>D13</f>
        <v>30.5</v>
      </c>
      <c r="E52" s="21">
        <f>E13</f>
        <v>23.8</v>
      </c>
      <c r="F52" s="21">
        <f>F13</f>
        <v>32</v>
      </c>
      <c r="G52" s="21">
        <f>G13</f>
        <v>35.5</v>
      </c>
      <c r="H52" s="21">
        <f>H13</f>
        <v>34.4</v>
      </c>
      <c r="I52" s="21">
        <f>I13</f>
        <v>37.199999999999996</v>
      </c>
      <c r="J52" s="21">
        <f>J13</f>
        <v>40.199999999999996</v>
      </c>
      <c r="K52" s="21">
        <f>K13</f>
        <v>41.2</v>
      </c>
      <c r="L52" s="21">
        <f>L13</f>
        <v>42.599999999999994</v>
      </c>
      <c r="M52" s="21">
        <f>M13</f>
        <v>45.8</v>
      </c>
      <c r="N52" s="21">
        <f>N13</f>
        <v>56.8</v>
      </c>
      <c r="O52" s="21">
        <f>O13</f>
        <v>59.599999999999994</v>
      </c>
      <c r="P52" s="21">
        <f>P13</f>
        <v>58.900000000000006</v>
      </c>
      <c r="Q52" s="21">
        <f>Q13</f>
        <v>61.2</v>
      </c>
      <c r="R52" s="21">
        <f>R13</f>
        <v>65.8</v>
      </c>
      <c r="S52" s="21">
        <f>S13</f>
        <v>73.2</v>
      </c>
      <c r="T52" s="21">
        <f>T13</f>
        <v>73.599999999999994</v>
      </c>
      <c r="U52" s="21">
        <f>U13</f>
        <v>80.099999999999994</v>
      </c>
      <c r="V52" s="21">
        <f>V13</f>
        <v>92.5</v>
      </c>
      <c r="W52" s="21">
        <f>W13</f>
        <v>100.89999999999998</v>
      </c>
    </row>
    <row r="53" spans="2:23" x14ac:dyDescent="0.35">
      <c r="B53" s="35" t="s">
        <v>40</v>
      </c>
      <c r="D53" s="16">
        <f>-D43</f>
        <v>-9.2000000000000011</v>
      </c>
      <c r="E53" s="16">
        <f t="shared" ref="E53:U53" si="16">-E43</f>
        <v>-7.3000000000000025</v>
      </c>
      <c r="F53" s="16">
        <f t="shared" si="16"/>
        <v>-13.300000000000004</v>
      </c>
      <c r="G53" s="16">
        <f t="shared" si="16"/>
        <v>-17.7</v>
      </c>
      <c r="H53" s="16">
        <f t="shared" si="16"/>
        <v>-11.600000000000001</v>
      </c>
      <c r="I53" s="16">
        <f t="shared" si="16"/>
        <v>-16.000000000000004</v>
      </c>
      <c r="J53" s="16">
        <f t="shared" si="16"/>
        <v>-20.300000000000004</v>
      </c>
      <c r="K53" s="16">
        <f t="shared" si="16"/>
        <v>-21</v>
      </c>
      <c r="L53" s="16">
        <f t="shared" si="16"/>
        <v>-24.800000000000004</v>
      </c>
      <c r="M53" s="16">
        <f t="shared" si="16"/>
        <v>-27.300000000000011</v>
      </c>
      <c r="N53" s="16">
        <f t="shared" si="16"/>
        <v>-32.099999999999994</v>
      </c>
      <c r="O53" s="16">
        <f t="shared" si="16"/>
        <v>-34.099999999999994</v>
      </c>
      <c r="P53" s="16">
        <f t="shared" si="16"/>
        <v>-24.900000000000006</v>
      </c>
      <c r="Q53" s="16">
        <f t="shared" si="16"/>
        <v>-28.299999999999997</v>
      </c>
      <c r="R53" s="16">
        <f t="shared" si="16"/>
        <v>-28.500000000000007</v>
      </c>
      <c r="S53" s="16">
        <f t="shared" si="16"/>
        <v>-27.300000000000011</v>
      </c>
      <c r="T53" s="16">
        <f t="shared" si="16"/>
        <v>-23.700000000000003</v>
      </c>
      <c r="U53" s="16">
        <f t="shared" si="16"/>
        <v>-28.300000000000011</v>
      </c>
      <c r="V53" s="16">
        <f t="shared" ref="V53:W53" si="17">-V43</f>
        <v>-28.300000000000011</v>
      </c>
      <c r="W53" s="16">
        <f t="shared" si="17"/>
        <v>-28.299999999999983</v>
      </c>
    </row>
    <row r="54" spans="2:23" ht="16" thickBot="1" x14ac:dyDescent="0.4">
      <c r="B54" s="34" t="s">
        <v>24</v>
      </c>
      <c r="D54" s="20">
        <f>+SUM(D52:D53)</f>
        <v>21.299999999999997</v>
      </c>
      <c r="E54" s="20">
        <f t="shared" ref="E54:T54" si="18">+SUM(E52:E53)</f>
        <v>16.5</v>
      </c>
      <c r="F54" s="20">
        <f t="shared" si="18"/>
        <v>18.699999999999996</v>
      </c>
      <c r="G54" s="20">
        <f t="shared" si="18"/>
        <v>17.8</v>
      </c>
      <c r="H54" s="20">
        <f t="shared" si="18"/>
        <v>22.799999999999997</v>
      </c>
      <c r="I54" s="20">
        <f t="shared" si="18"/>
        <v>21.199999999999992</v>
      </c>
      <c r="J54" s="20">
        <f t="shared" si="18"/>
        <v>19.899999999999991</v>
      </c>
      <c r="K54" s="20">
        <f t="shared" si="18"/>
        <v>20.200000000000003</v>
      </c>
      <c r="L54" s="20">
        <f t="shared" si="18"/>
        <v>17.79999999999999</v>
      </c>
      <c r="M54" s="20">
        <f t="shared" si="18"/>
        <v>18.499999999999986</v>
      </c>
      <c r="N54" s="20">
        <f t="shared" si="18"/>
        <v>24.700000000000003</v>
      </c>
      <c r="O54" s="20">
        <f t="shared" si="18"/>
        <v>25.5</v>
      </c>
      <c r="P54" s="20">
        <f t="shared" si="18"/>
        <v>34</v>
      </c>
      <c r="Q54" s="20">
        <f t="shared" si="18"/>
        <v>32.900000000000006</v>
      </c>
      <c r="R54" s="20">
        <f t="shared" si="18"/>
        <v>37.29999999999999</v>
      </c>
      <c r="S54" s="20">
        <f t="shared" si="18"/>
        <v>45.899999999999991</v>
      </c>
      <c r="T54" s="20">
        <f t="shared" si="18"/>
        <v>49.899999999999991</v>
      </c>
      <c r="U54" s="20">
        <f t="shared" ref="U54:V54" si="19">+SUM(U52:U53)</f>
        <v>51.799999999999983</v>
      </c>
      <c r="V54" s="20">
        <f t="shared" si="19"/>
        <v>64.199999999999989</v>
      </c>
      <c r="W54" s="20">
        <f t="shared" ref="W54" si="20">+SUM(W52:W53)</f>
        <v>72.599999999999994</v>
      </c>
    </row>
    <row r="55" spans="2:23" ht="16" thickTop="1" x14ac:dyDescent="0.35">
      <c r="B55" s="34" t="s">
        <v>25</v>
      </c>
      <c r="D55" s="41">
        <f>D54/D52</f>
        <v>0.69836065573770478</v>
      </c>
      <c r="E55" s="41">
        <f t="shared" ref="E55:T55" si="21">E54/E52</f>
        <v>0.69327731092436973</v>
      </c>
      <c r="F55" s="41">
        <f t="shared" si="21"/>
        <v>0.58437499999999987</v>
      </c>
      <c r="G55" s="41">
        <f t="shared" si="21"/>
        <v>0.50140845070422535</v>
      </c>
      <c r="H55" s="41">
        <f t="shared" si="21"/>
        <v>0.66279069767441856</v>
      </c>
      <c r="I55" s="41">
        <f t="shared" si="21"/>
        <v>0.5698924731182794</v>
      </c>
      <c r="J55" s="41">
        <f t="shared" si="21"/>
        <v>0.4950248756218904</v>
      </c>
      <c r="K55" s="41">
        <f t="shared" si="21"/>
        <v>0.49029126213592239</v>
      </c>
      <c r="L55" s="41">
        <f t="shared" si="21"/>
        <v>0.41784037558685427</v>
      </c>
      <c r="M55" s="41">
        <f t="shared" si="21"/>
        <v>0.40393013100436653</v>
      </c>
      <c r="N55" s="41">
        <f t="shared" si="21"/>
        <v>0.43485915492957755</v>
      </c>
      <c r="O55" s="41">
        <f t="shared" si="21"/>
        <v>0.42785234899328861</v>
      </c>
      <c r="P55" s="41">
        <f t="shared" si="21"/>
        <v>0.57724957555178258</v>
      </c>
      <c r="Q55" s="41">
        <f t="shared" si="21"/>
        <v>0.53758169934640532</v>
      </c>
      <c r="R55" s="41">
        <f t="shared" si="21"/>
        <v>0.56686930091185395</v>
      </c>
      <c r="S55" s="41">
        <f t="shared" si="21"/>
        <v>0.62704918032786872</v>
      </c>
      <c r="T55" s="41">
        <f t="shared" si="21"/>
        <v>0.67798913043478259</v>
      </c>
      <c r="U55" s="41">
        <f t="shared" ref="U55:V55" si="22">U54/U52</f>
        <v>0.6466916354556802</v>
      </c>
      <c r="V55" s="41">
        <f t="shared" si="22"/>
        <v>0.69405405405405396</v>
      </c>
      <c r="W55" s="41">
        <f t="shared" ref="W55" si="23">W54/W52</f>
        <v>0.71952428146679892</v>
      </c>
    </row>
    <row r="56" spans="2:23" x14ac:dyDescent="0.35">
      <c r="J56" s="31"/>
      <c r="K56" s="31"/>
      <c r="L56" s="30"/>
      <c r="M56" s="30"/>
      <c r="N56" s="30"/>
      <c r="O56" s="51"/>
      <c r="P56" s="30"/>
      <c r="Q56" s="30"/>
      <c r="R56" s="30"/>
      <c r="S56" s="51"/>
      <c r="T56" s="29"/>
      <c r="U56" s="29"/>
      <c r="V56" s="29"/>
      <c r="W56" s="29"/>
    </row>
    <row r="57" spans="2:23" x14ac:dyDescent="0.35">
      <c r="B57" s="46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2:23" x14ac:dyDescent="0.35">
      <c r="B58" s="46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</row>
    <row r="59" spans="2:23" x14ac:dyDescent="0.35">
      <c r="B59" s="55" t="s">
        <v>47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2:23" x14ac:dyDescent="0.35">
      <c r="B60" s="55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2:23" x14ac:dyDescent="0.35">
      <c r="B61" s="56" t="s">
        <v>19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</row>
    <row r="62" spans="2:23" x14ac:dyDescent="0.35">
      <c r="B62" s="56" t="s">
        <v>20</v>
      </c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</row>
    <row r="63" spans="2:23" x14ac:dyDescent="0.35">
      <c r="B63" s="11"/>
      <c r="C63" s="11"/>
      <c r="D63" s="52"/>
      <c r="E63" s="52"/>
      <c r="F63" s="52"/>
      <c r="G63" s="52"/>
    </row>
    <row r="64" spans="2:23" x14ac:dyDescent="0.35">
      <c r="B64" s="11"/>
      <c r="C64" s="11"/>
      <c r="D64" s="5" t="s">
        <v>0</v>
      </c>
      <c r="E64" s="5" t="s">
        <v>1</v>
      </c>
      <c r="F64" s="5" t="s">
        <v>2</v>
      </c>
      <c r="G64" s="5" t="s">
        <v>3</v>
      </c>
      <c r="H64" s="5" t="s">
        <v>26</v>
      </c>
      <c r="I64" s="5" t="s">
        <v>27</v>
      </c>
      <c r="J64" s="5" t="s">
        <v>28</v>
      </c>
      <c r="K64" s="5" t="s">
        <v>29</v>
      </c>
      <c r="L64" s="5" t="s">
        <v>30</v>
      </c>
      <c r="M64" s="5" t="s">
        <v>36</v>
      </c>
      <c r="N64" s="5" t="s">
        <v>37</v>
      </c>
      <c r="O64" s="5" t="s">
        <v>42</v>
      </c>
      <c r="P64" s="5" t="s">
        <v>44</v>
      </c>
      <c r="Q64" s="5" t="s">
        <v>48</v>
      </c>
      <c r="R64" s="5" t="str">
        <f t="shared" ref="R64:W64" si="24">R$8</f>
        <v>Q3 2023</v>
      </c>
      <c r="S64" s="5" t="str">
        <f t="shared" si="24"/>
        <v>Q4 2023</v>
      </c>
      <c r="T64" s="5" t="str">
        <f t="shared" si="24"/>
        <v>Q1 2024</v>
      </c>
      <c r="U64" s="5" t="str">
        <f t="shared" si="24"/>
        <v>Q2 2024</v>
      </c>
      <c r="V64" s="5" t="str">
        <f t="shared" si="24"/>
        <v>Q3 2024</v>
      </c>
      <c r="W64" s="5" t="str">
        <f t="shared" si="24"/>
        <v>Q4 2024</v>
      </c>
    </row>
    <row r="65" spans="2:23" x14ac:dyDescent="0.35">
      <c r="B65" s="12"/>
      <c r="C65" s="12"/>
      <c r="D65" s="23"/>
      <c r="E65" s="23"/>
      <c r="F65" s="23"/>
      <c r="G65" s="23"/>
      <c r="H65" s="23"/>
      <c r="I65" s="23"/>
      <c r="J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2:23" x14ac:dyDescent="0.35">
      <c r="B66" s="13" t="s">
        <v>33</v>
      </c>
      <c r="C66" s="12"/>
      <c r="D66" s="24">
        <f>+D32</f>
        <v>3.8999999999999981</v>
      </c>
      <c r="E66" s="24">
        <f>+E32</f>
        <v>6.5999999999999988</v>
      </c>
      <c r="F66" s="24">
        <f>+F32</f>
        <v>17.199999999999996</v>
      </c>
      <c r="G66" s="24">
        <f>+G32</f>
        <v>-34.599999999999994</v>
      </c>
      <c r="H66" s="24">
        <f>+H32</f>
        <v>3.9999999999999964</v>
      </c>
      <c r="I66" s="24">
        <f>+I32</f>
        <v>-0.90000000000000568</v>
      </c>
      <c r="J66" s="24">
        <f>+J32</f>
        <v>-7.9000000000000092</v>
      </c>
      <c r="K66" s="24">
        <f>+K32</f>
        <v>-15.199999999999994</v>
      </c>
      <c r="L66" s="24">
        <f>+L32</f>
        <v>-32.800000000000011</v>
      </c>
      <c r="M66" s="24">
        <f>+M32</f>
        <v>-27.100000000000016</v>
      </c>
      <c r="N66" s="24">
        <f>+N32</f>
        <v>-47.499999999999993</v>
      </c>
      <c r="O66" s="24">
        <f>+O32</f>
        <v>-21.500000000000004</v>
      </c>
      <c r="P66" s="24">
        <f>+P32</f>
        <v>-14</v>
      </c>
      <c r="Q66" s="24">
        <f>+Q32</f>
        <v>-22.6</v>
      </c>
      <c r="R66" s="24">
        <f>+R32</f>
        <v>-12.100000000000009</v>
      </c>
      <c r="S66" s="24">
        <f>+S32</f>
        <v>0.19999999999999138</v>
      </c>
      <c r="T66" s="24">
        <f>+T32</f>
        <v>34.199999999999982</v>
      </c>
      <c r="U66" s="24">
        <f>+U32</f>
        <v>6.3999999999999897</v>
      </c>
      <c r="V66" s="24">
        <f>+V32</f>
        <v>0.49999999999999423</v>
      </c>
      <c r="W66" s="24">
        <f>+W32</f>
        <v>16.799999999999972</v>
      </c>
    </row>
    <row r="67" spans="2:23" x14ac:dyDescent="0.35">
      <c r="B67" s="14" t="s">
        <v>14</v>
      </c>
      <c r="C67" s="12"/>
      <c r="D67" s="25">
        <f>+D22</f>
        <v>-0.2</v>
      </c>
      <c r="E67" s="25">
        <f>+E22</f>
        <v>-0.1</v>
      </c>
      <c r="F67" s="25">
        <f>+F22</f>
        <v>-0.1</v>
      </c>
      <c r="G67" s="25">
        <f>+G22</f>
        <v>0</v>
      </c>
      <c r="H67" s="25">
        <f>+H22</f>
        <v>0.1</v>
      </c>
      <c r="I67" s="25">
        <f>+I22</f>
        <v>0.4</v>
      </c>
      <c r="J67" s="25">
        <f>+J22</f>
        <v>0.29999999999999993</v>
      </c>
      <c r="K67" s="25">
        <f>+K22</f>
        <v>1.4000000000000001</v>
      </c>
      <c r="L67" s="25">
        <f>+L22</f>
        <v>1.5</v>
      </c>
      <c r="M67" s="25">
        <f>+M22</f>
        <v>1.6</v>
      </c>
      <c r="N67" s="25">
        <f>+N22</f>
        <v>1.3</v>
      </c>
      <c r="O67" s="25">
        <f>+O22</f>
        <v>1.7999999999999998</v>
      </c>
      <c r="P67" s="25">
        <f>+P22</f>
        <v>1.5999999999999999</v>
      </c>
      <c r="Q67" s="25">
        <f>+Q22</f>
        <v>1.4</v>
      </c>
      <c r="R67" s="25">
        <f>+R22</f>
        <v>1.7</v>
      </c>
      <c r="S67" s="25">
        <f>+S22</f>
        <v>1.8</v>
      </c>
      <c r="T67" s="25">
        <f>+T22</f>
        <v>0.7</v>
      </c>
      <c r="U67" s="25">
        <f>+U22</f>
        <v>1.5000000000000002</v>
      </c>
      <c r="V67" s="25">
        <f>+V22</f>
        <v>1.5</v>
      </c>
      <c r="W67" s="25">
        <f>+W22</f>
        <v>1.2999999999999998</v>
      </c>
    </row>
    <row r="68" spans="2:23" x14ac:dyDescent="0.35">
      <c r="B68" s="14" t="s">
        <v>60</v>
      </c>
      <c r="C68" s="12"/>
      <c r="D68" s="25">
        <f>+D31</f>
        <v>2.4</v>
      </c>
      <c r="E68" s="25">
        <f>+E31</f>
        <v>-2.2999999999999998</v>
      </c>
      <c r="F68" s="25">
        <f>+F31</f>
        <v>-20.9</v>
      </c>
      <c r="G68" s="25">
        <f>+G31</f>
        <v>20.9</v>
      </c>
      <c r="H68" s="25">
        <f>+H31</f>
        <v>0</v>
      </c>
      <c r="I68" s="25">
        <f>+I31</f>
        <v>0</v>
      </c>
      <c r="J68" s="25">
        <f>+J31</f>
        <v>0</v>
      </c>
      <c r="K68" s="25">
        <f>+K31</f>
        <v>0.1</v>
      </c>
      <c r="L68" s="25">
        <f>+L31</f>
        <v>0</v>
      </c>
      <c r="M68" s="25">
        <f>+M31</f>
        <v>0</v>
      </c>
      <c r="N68" s="25">
        <f>+N31</f>
        <v>0</v>
      </c>
      <c r="O68" s="25">
        <f>+O31</f>
        <v>-0.1</v>
      </c>
      <c r="P68" s="25">
        <f>+P31</f>
        <v>0</v>
      </c>
      <c r="Q68" s="25">
        <f>+Q31</f>
        <v>0</v>
      </c>
      <c r="R68" s="25">
        <f>+R31</f>
        <v>0</v>
      </c>
      <c r="S68" s="25">
        <f>+S31</f>
        <v>0.1</v>
      </c>
      <c r="T68" s="25">
        <f>+T31</f>
        <v>3.2</v>
      </c>
      <c r="U68" s="25">
        <f>+U31</f>
        <v>-1.8000000000000003</v>
      </c>
      <c r="V68" s="25">
        <f>+V31</f>
        <v>0.40000000000000013</v>
      </c>
      <c r="W68" s="25">
        <f>+W31</f>
        <v>0.7</v>
      </c>
    </row>
    <row r="69" spans="2:23" x14ac:dyDescent="0.35">
      <c r="B69" s="14" t="s">
        <v>31</v>
      </c>
      <c r="C69" s="12"/>
      <c r="D69" s="25">
        <v>0.4</v>
      </c>
      <c r="E69" s="25">
        <v>0.4</v>
      </c>
      <c r="F69" s="25">
        <v>0.5</v>
      </c>
      <c r="G69" s="25">
        <v>0.4</v>
      </c>
      <c r="H69" s="25">
        <v>0.6</v>
      </c>
      <c r="I69" s="25">
        <v>0.7</v>
      </c>
      <c r="J69" s="25">
        <v>0.70000000000000007</v>
      </c>
      <c r="K69" s="25">
        <v>1</v>
      </c>
      <c r="L69" s="25">
        <v>1.1000000000000001</v>
      </c>
      <c r="M69" s="25">
        <v>1.6</v>
      </c>
      <c r="N69" s="25">
        <v>2.4</v>
      </c>
      <c r="O69" s="25">
        <v>1.5</v>
      </c>
      <c r="P69" s="25">
        <v>1.2</v>
      </c>
      <c r="Q69" s="25">
        <v>1.3</v>
      </c>
      <c r="R69" s="25">
        <v>1.4</v>
      </c>
      <c r="S69" s="25">
        <v>1.5000000000000007</v>
      </c>
      <c r="T69" s="39">
        <v>1.7</v>
      </c>
      <c r="U69" s="39">
        <v>1.8</v>
      </c>
      <c r="V69" s="39">
        <v>1.7000000000000006</v>
      </c>
      <c r="W69" s="39">
        <v>2.2999999999999994</v>
      </c>
    </row>
    <row r="70" spans="2:23" x14ac:dyDescent="0.35">
      <c r="B70" s="14" t="s">
        <v>32</v>
      </c>
      <c r="C70" s="12"/>
      <c r="D70" s="25">
        <v>0.3</v>
      </c>
      <c r="E70" s="25">
        <v>0.3</v>
      </c>
      <c r="F70" s="25">
        <v>0.3</v>
      </c>
      <c r="G70" s="25">
        <v>0.6</v>
      </c>
      <c r="H70" s="25">
        <v>1.7</v>
      </c>
      <c r="I70" s="25">
        <v>1.1000000000000001</v>
      </c>
      <c r="J70" s="25">
        <v>3.6</v>
      </c>
      <c r="K70" s="25">
        <v>1</v>
      </c>
      <c r="L70" s="25">
        <v>3.2</v>
      </c>
      <c r="M70" s="25">
        <v>22.9</v>
      </c>
      <c r="N70" s="25">
        <v>8</v>
      </c>
      <c r="O70" s="25">
        <v>6.6</v>
      </c>
      <c r="P70" s="25">
        <v>6.8</v>
      </c>
      <c r="Q70" s="25">
        <v>6.6</v>
      </c>
      <c r="R70" s="25">
        <v>6.7</v>
      </c>
      <c r="S70" s="25">
        <v>6.5999999999999979</v>
      </c>
      <c r="T70" s="39">
        <v>6.1</v>
      </c>
      <c r="U70" s="39">
        <v>7.7000000000000011</v>
      </c>
      <c r="V70" s="39">
        <v>13.399999999999999</v>
      </c>
      <c r="W70" s="39">
        <v>10.099999999999998</v>
      </c>
    </row>
    <row r="71" spans="2:23" x14ac:dyDescent="0.35">
      <c r="B71" s="14" t="s">
        <v>62</v>
      </c>
      <c r="C71" s="12"/>
      <c r="D71" s="18">
        <f>+D23</f>
        <v>0</v>
      </c>
      <c r="E71" s="18">
        <f>+E23</f>
        <v>0</v>
      </c>
      <c r="F71" s="18">
        <f>+F23</f>
        <v>0.9</v>
      </c>
      <c r="G71" s="18">
        <f>+G23</f>
        <v>3.6</v>
      </c>
      <c r="H71" s="18">
        <f>+H23</f>
        <v>0.4</v>
      </c>
      <c r="I71" s="18">
        <f>+I23</f>
        <v>0.2</v>
      </c>
      <c r="J71" s="18">
        <f>+J23</f>
        <v>0.4</v>
      </c>
      <c r="K71" s="18">
        <f>+K23</f>
        <v>0.7</v>
      </c>
      <c r="L71" s="18">
        <f>+L23</f>
        <v>0</v>
      </c>
      <c r="M71" s="18">
        <f>+M23</f>
        <v>0</v>
      </c>
      <c r="N71" s="18">
        <f>+N23</f>
        <v>6.8</v>
      </c>
      <c r="O71" s="18">
        <f>+O23</f>
        <v>-0.5</v>
      </c>
      <c r="P71" s="18">
        <f>+P23</f>
        <v>0</v>
      </c>
      <c r="Q71" s="18">
        <f>+Q23</f>
        <v>0</v>
      </c>
      <c r="R71" s="18">
        <f>+R23</f>
        <v>0</v>
      </c>
      <c r="S71" s="18">
        <f>+S23</f>
        <v>0</v>
      </c>
      <c r="T71" s="18">
        <f>+T23</f>
        <v>0</v>
      </c>
      <c r="U71" s="18">
        <f>+U23</f>
        <v>0</v>
      </c>
      <c r="V71" s="18">
        <v>7</v>
      </c>
      <c r="W71" s="18">
        <f>+W23</f>
        <v>0</v>
      </c>
    </row>
    <row r="72" spans="2:23" x14ac:dyDescent="0.35">
      <c r="B72" s="14" t="s">
        <v>15</v>
      </c>
      <c r="C72" s="12"/>
      <c r="D72" s="25">
        <f>+D24</f>
        <v>0</v>
      </c>
      <c r="E72" s="25">
        <f>+E24</f>
        <v>0</v>
      </c>
      <c r="F72" s="25">
        <f>+F24</f>
        <v>1.3</v>
      </c>
      <c r="G72" s="25">
        <f>+G24</f>
        <v>0.1</v>
      </c>
      <c r="H72" s="25">
        <f>+H24</f>
        <v>0.1</v>
      </c>
      <c r="I72" s="25">
        <f>+I24</f>
        <v>0.1</v>
      </c>
      <c r="J72" s="25">
        <f>+J24</f>
        <v>0.1</v>
      </c>
      <c r="K72" s="25">
        <f>+K24</f>
        <v>0</v>
      </c>
      <c r="L72" s="25">
        <f>+L24</f>
        <v>1</v>
      </c>
      <c r="M72" s="25">
        <f>+M24</f>
        <v>1.9</v>
      </c>
      <c r="N72" s="25">
        <f>+N24</f>
        <v>2.2000000000000002</v>
      </c>
      <c r="O72" s="25">
        <f>+O24</f>
        <v>-0.5</v>
      </c>
      <c r="P72" s="25">
        <f>+P24</f>
        <v>0</v>
      </c>
      <c r="Q72" s="25">
        <f>+Q24</f>
        <v>0</v>
      </c>
      <c r="R72" s="25">
        <f>+R24</f>
        <v>0</v>
      </c>
      <c r="S72" s="25">
        <f>+S24</f>
        <v>0</v>
      </c>
      <c r="T72" s="25">
        <f>+T24</f>
        <v>0</v>
      </c>
      <c r="U72" s="25">
        <f>+U24</f>
        <v>0</v>
      </c>
      <c r="V72" s="25">
        <f>+V24</f>
        <v>0</v>
      </c>
      <c r="W72" s="25">
        <f>+W24</f>
        <v>0</v>
      </c>
    </row>
    <row r="73" spans="2:23" x14ac:dyDescent="0.35">
      <c r="B73" s="14" t="s">
        <v>38</v>
      </c>
      <c r="C73" s="12"/>
      <c r="D73" s="25">
        <f>+D25</f>
        <v>0</v>
      </c>
      <c r="E73" s="25">
        <f>+E25</f>
        <v>0</v>
      </c>
      <c r="F73" s="25">
        <f>+F25</f>
        <v>0</v>
      </c>
      <c r="G73" s="25">
        <f>+G25</f>
        <v>0</v>
      </c>
      <c r="H73" s="25">
        <f>+H25</f>
        <v>0</v>
      </c>
      <c r="I73" s="25">
        <f>+I25</f>
        <v>0</v>
      </c>
      <c r="J73" s="25">
        <f>+J25</f>
        <v>0</v>
      </c>
      <c r="K73" s="25">
        <f>+K25</f>
        <v>0</v>
      </c>
      <c r="L73" s="25">
        <f>+L25</f>
        <v>0</v>
      </c>
      <c r="M73" s="25">
        <f>+M25</f>
        <v>-4.3</v>
      </c>
      <c r="N73" s="25">
        <f>+N25</f>
        <v>0</v>
      </c>
      <c r="O73" s="25">
        <f>+O25</f>
        <v>0</v>
      </c>
      <c r="P73" s="25">
        <f>+P25</f>
        <v>0</v>
      </c>
      <c r="Q73" s="25">
        <f>+Q25</f>
        <v>0</v>
      </c>
      <c r="R73" s="25">
        <f>+R25</f>
        <v>0</v>
      </c>
      <c r="S73" s="25">
        <f>+S25</f>
        <v>0</v>
      </c>
      <c r="T73" s="25">
        <f>+T25</f>
        <v>-33.4</v>
      </c>
      <c r="U73" s="25">
        <f>+U25</f>
        <v>0</v>
      </c>
      <c r="V73" s="25">
        <f>+V25</f>
        <v>0</v>
      </c>
      <c r="W73" s="25">
        <f>+W25</f>
        <v>0</v>
      </c>
    </row>
    <row r="74" spans="2:23" ht="14.5" customHeight="1" x14ac:dyDescent="0.35">
      <c r="B74" s="14" t="s">
        <v>39</v>
      </c>
      <c r="C74" s="12"/>
      <c r="D74" s="25">
        <f>+D26</f>
        <v>0</v>
      </c>
      <c r="E74" s="25">
        <f>+E26</f>
        <v>0</v>
      </c>
      <c r="F74" s="25">
        <f>+F26</f>
        <v>0</v>
      </c>
      <c r="G74" s="25">
        <f>+G26</f>
        <v>0</v>
      </c>
      <c r="H74" s="25">
        <f>+H26</f>
        <v>0</v>
      </c>
      <c r="I74" s="25">
        <f>+I26</f>
        <v>0</v>
      </c>
      <c r="J74" s="25">
        <f>+J26</f>
        <v>0</v>
      </c>
      <c r="K74" s="25">
        <f>+K26</f>
        <v>0</v>
      </c>
      <c r="L74" s="25">
        <f>+L26</f>
        <v>-2</v>
      </c>
      <c r="M74" s="25">
        <f>+M26</f>
        <v>-7.6</v>
      </c>
      <c r="N74" s="25">
        <f>+N26</f>
        <v>0</v>
      </c>
      <c r="O74" s="25">
        <f>+O26</f>
        <v>0</v>
      </c>
      <c r="P74" s="25">
        <f>+P26</f>
        <v>0</v>
      </c>
      <c r="Q74" s="25">
        <f>+Q26</f>
        <v>0</v>
      </c>
      <c r="R74" s="25">
        <f>+R26</f>
        <v>0</v>
      </c>
      <c r="S74" s="25">
        <f>+S26</f>
        <v>0</v>
      </c>
      <c r="T74" s="25">
        <f>+T26</f>
        <v>0.2</v>
      </c>
      <c r="U74" s="25">
        <f>+U26</f>
        <v>-0.1</v>
      </c>
      <c r="V74" s="25">
        <f>+V26</f>
        <v>0</v>
      </c>
      <c r="W74" s="25">
        <f>+W26</f>
        <v>0.9</v>
      </c>
    </row>
    <row r="75" spans="2:23" ht="14.5" customHeight="1" x14ac:dyDescent="0.35">
      <c r="B75" s="14" t="s">
        <v>16</v>
      </c>
      <c r="C75" s="12"/>
      <c r="D75" s="25">
        <f>+D27</f>
        <v>0</v>
      </c>
      <c r="E75" s="25">
        <f>+E27</f>
        <v>0</v>
      </c>
      <c r="F75" s="25">
        <f>+F27</f>
        <v>0</v>
      </c>
      <c r="G75" s="25">
        <f>+G27</f>
        <v>0</v>
      </c>
      <c r="H75" s="25">
        <f>+H27</f>
        <v>-17.100000000000001</v>
      </c>
      <c r="I75" s="25">
        <f>+I27</f>
        <v>-6.9</v>
      </c>
      <c r="J75" s="25">
        <f>+J27</f>
        <v>-9.1</v>
      </c>
      <c r="K75" s="25">
        <f>+K27</f>
        <v>-1.7</v>
      </c>
      <c r="L75" s="25">
        <f>+L27</f>
        <v>5.6</v>
      </c>
      <c r="M75" s="25">
        <f>+M27</f>
        <v>0</v>
      </c>
      <c r="N75" s="25">
        <f>+N27</f>
        <v>0</v>
      </c>
      <c r="O75" s="25">
        <f>+O27</f>
        <v>0</v>
      </c>
      <c r="P75" s="25">
        <f>+P27</f>
        <v>0</v>
      </c>
      <c r="Q75" s="25">
        <f>+Q27</f>
        <v>0</v>
      </c>
      <c r="R75" s="25">
        <f>+R27</f>
        <v>0</v>
      </c>
      <c r="S75" s="25">
        <f>+S27</f>
        <v>0</v>
      </c>
      <c r="T75" s="25">
        <f>+T27</f>
        <v>0</v>
      </c>
      <c r="U75" s="25">
        <f>+U27</f>
        <v>0</v>
      </c>
      <c r="V75" s="25">
        <f>+V27</f>
        <v>0</v>
      </c>
      <c r="W75" s="25">
        <f>+W27</f>
        <v>0</v>
      </c>
    </row>
    <row r="76" spans="2:23" x14ac:dyDescent="0.35">
      <c r="B76" s="14" t="s">
        <v>17</v>
      </c>
      <c r="C76" s="12"/>
      <c r="D76" s="26">
        <f>+D28</f>
        <v>0</v>
      </c>
      <c r="E76" s="26">
        <f>+E28</f>
        <v>0</v>
      </c>
      <c r="F76" s="26">
        <f>+F28</f>
        <v>0</v>
      </c>
      <c r="G76" s="26">
        <f>+G28</f>
        <v>0</v>
      </c>
      <c r="H76" s="26">
        <f>+H28</f>
        <v>2.2000000000000002</v>
      </c>
      <c r="I76" s="26">
        <f>+I28</f>
        <v>0.7</v>
      </c>
      <c r="J76" s="26">
        <f>+J28</f>
        <v>0.6</v>
      </c>
      <c r="K76" s="26">
        <f>+K28</f>
        <v>0.1</v>
      </c>
      <c r="L76" s="26">
        <f>+L28</f>
        <v>4.0999999999999996</v>
      </c>
      <c r="M76" s="26">
        <f>+M28</f>
        <v>-17.5</v>
      </c>
      <c r="N76" s="26">
        <f>+N28</f>
        <v>-0.7</v>
      </c>
      <c r="O76" s="26">
        <f>+O28</f>
        <v>-9.9999999999999645E-2</v>
      </c>
      <c r="P76" s="26">
        <f>+P28</f>
        <v>-0.1</v>
      </c>
      <c r="Q76" s="26">
        <f>+Q28</f>
        <v>0.2</v>
      </c>
      <c r="R76" s="26">
        <f>+R28</f>
        <v>-0.2</v>
      </c>
      <c r="S76" s="26">
        <f>+S28</f>
        <v>-0.19999999999999998</v>
      </c>
      <c r="T76" s="26">
        <f>+T28</f>
        <v>0.5</v>
      </c>
      <c r="U76" s="26">
        <f>+U28</f>
        <v>-0.3</v>
      </c>
      <c r="V76" s="26">
        <f>+V28</f>
        <v>0.2</v>
      </c>
      <c r="W76" s="26">
        <f>+W28</f>
        <v>1.2999999999999998</v>
      </c>
    </row>
    <row r="77" spans="2:23" ht="16" thickBot="1" x14ac:dyDescent="0.4">
      <c r="B77" s="11" t="s">
        <v>58</v>
      </c>
      <c r="C77" s="11"/>
      <c r="D77" s="27">
        <f t="shared" ref="D77:Q77" si="25">SUM(D66:D76)</f>
        <v>6.799999999999998</v>
      </c>
      <c r="E77" s="27">
        <f t="shared" si="25"/>
        <v>4.8999999999999995</v>
      </c>
      <c r="F77" s="27">
        <f t="shared" si="25"/>
        <v>-0.80000000000000449</v>
      </c>
      <c r="G77" s="27">
        <f t="shared" si="25"/>
        <v>-8.9999999999999964</v>
      </c>
      <c r="H77" s="27">
        <f t="shared" si="25"/>
        <v>-8.0000000000000071</v>
      </c>
      <c r="I77" s="27">
        <f t="shared" si="25"/>
        <v>-4.6000000000000059</v>
      </c>
      <c r="J77" s="27">
        <f t="shared" si="25"/>
        <v>-11.30000000000001</v>
      </c>
      <c r="K77" s="27">
        <f t="shared" si="25"/>
        <v>-12.599999999999994</v>
      </c>
      <c r="L77" s="27">
        <f t="shared" si="25"/>
        <v>-18.300000000000011</v>
      </c>
      <c r="M77" s="27">
        <f t="shared" si="25"/>
        <v>-28.500000000000014</v>
      </c>
      <c r="N77" s="27">
        <f t="shared" si="25"/>
        <v>-27.499999999999996</v>
      </c>
      <c r="O77" s="27">
        <f t="shared" si="25"/>
        <v>-12.800000000000004</v>
      </c>
      <c r="P77" s="27">
        <f t="shared" si="25"/>
        <v>-4.5000000000000009</v>
      </c>
      <c r="Q77" s="27">
        <f t="shared" si="25"/>
        <v>-13.100000000000003</v>
      </c>
      <c r="R77" s="27">
        <f t="shared" ref="R77:W77" si="26">SUM(R66:R76)</f>
        <v>-2.5000000000000089</v>
      </c>
      <c r="S77" s="27">
        <f t="shared" si="26"/>
        <v>9.9999999999999893</v>
      </c>
      <c r="T77" s="27">
        <f t="shared" si="26"/>
        <v>13.199999999999992</v>
      </c>
      <c r="U77" s="27">
        <f t="shared" si="26"/>
        <v>15.19999999999999</v>
      </c>
      <c r="V77" s="27">
        <f t="shared" si="26"/>
        <v>24.699999999999992</v>
      </c>
      <c r="W77" s="27">
        <f t="shared" si="26"/>
        <v>33.39999999999997</v>
      </c>
    </row>
    <row r="78" spans="2:23" ht="16" thickTop="1" x14ac:dyDescent="0.35"/>
    <row r="79" spans="2:23" x14ac:dyDescent="0.35">
      <c r="B79" s="42" t="s">
        <v>41</v>
      </c>
      <c r="S79" s="32"/>
      <c r="T79" s="29"/>
      <c r="U79" s="29"/>
      <c r="V79" s="50"/>
      <c r="W79" s="50"/>
    </row>
    <row r="80" spans="2:23" x14ac:dyDescent="0.35">
      <c r="S80" s="32"/>
      <c r="T80" s="32"/>
      <c r="U80" s="32"/>
      <c r="V80" s="32"/>
      <c r="W80" s="32"/>
    </row>
    <row r="81" spans="2:23" x14ac:dyDescent="0.35">
      <c r="B81" s="28"/>
      <c r="N81" s="22"/>
      <c r="O81" s="22"/>
      <c r="P81" s="22"/>
      <c r="Q81" s="22"/>
      <c r="R81" s="22"/>
    </row>
    <row r="82" spans="2:23" x14ac:dyDescent="0.35">
      <c r="D82" s="5" t="s">
        <v>0</v>
      </c>
      <c r="E82" s="5" t="s">
        <v>1</v>
      </c>
      <c r="F82" s="5" t="s">
        <v>2</v>
      </c>
      <c r="G82" s="5" t="s">
        <v>3</v>
      </c>
      <c r="H82" s="5" t="s">
        <v>26</v>
      </c>
      <c r="I82" s="5" t="s">
        <v>27</v>
      </c>
      <c r="J82" s="5" t="s">
        <v>28</v>
      </c>
      <c r="K82" s="5" t="s">
        <v>29</v>
      </c>
      <c r="L82" s="5" t="s">
        <v>30</v>
      </c>
      <c r="M82" s="5" t="s">
        <v>36</v>
      </c>
      <c r="N82" s="5" t="s">
        <v>37</v>
      </c>
      <c r="O82" s="5" t="s">
        <v>42</v>
      </c>
      <c r="P82" s="5" t="s">
        <v>44</v>
      </c>
      <c r="Q82" s="5" t="s">
        <v>48</v>
      </c>
      <c r="R82" s="5" t="str">
        <f t="shared" ref="R82:W82" si="27">R$8</f>
        <v>Q3 2023</v>
      </c>
      <c r="S82" s="5" t="str">
        <f t="shared" si="27"/>
        <v>Q4 2023</v>
      </c>
      <c r="T82" s="5" t="str">
        <f t="shared" si="27"/>
        <v>Q1 2024</v>
      </c>
      <c r="U82" s="5" t="str">
        <f t="shared" si="27"/>
        <v>Q2 2024</v>
      </c>
      <c r="V82" s="5" t="str">
        <f t="shared" si="27"/>
        <v>Q3 2024</v>
      </c>
      <c r="W82" s="5" t="str">
        <f t="shared" si="27"/>
        <v>Q4 2024</v>
      </c>
    </row>
    <row r="83" spans="2:23" x14ac:dyDescent="0.35"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2:23" x14ac:dyDescent="0.35">
      <c r="B84" s="34" t="s">
        <v>33</v>
      </c>
      <c r="P84" s="24">
        <f>+P32</f>
        <v>-14</v>
      </c>
      <c r="Q84" s="24">
        <f>+Q32</f>
        <v>-22.6</v>
      </c>
      <c r="R84" s="24">
        <f>+R32</f>
        <v>-12.100000000000009</v>
      </c>
      <c r="S84" s="24">
        <f>+S32</f>
        <v>0.19999999999999138</v>
      </c>
      <c r="T84" s="24">
        <f>+T32</f>
        <v>34.199999999999982</v>
      </c>
      <c r="U84" s="24">
        <f>+U32</f>
        <v>6.3999999999999897</v>
      </c>
      <c r="V84" s="24">
        <f>+V32</f>
        <v>0.49999999999999423</v>
      </c>
      <c r="W84" s="24">
        <f>+W32</f>
        <v>16.799999999999972</v>
      </c>
    </row>
    <row r="85" spans="2:23" x14ac:dyDescent="0.35">
      <c r="B85" s="35" t="s">
        <v>32</v>
      </c>
      <c r="P85" s="25">
        <f>P70</f>
        <v>6.8</v>
      </c>
      <c r="Q85" s="25">
        <f t="shared" ref="Q85:V85" si="28">Q70</f>
        <v>6.6</v>
      </c>
      <c r="R85" s="25">
        <f t="shared" si="28"/>
        <v>6.7</v>
      </c>
      <c r="S85" s="25">
        <f t="shared" si="28"/>
        <v>6.5999999999999979</v>
      </c>
      <c r="T85" s="25">
        <f t="shared" si="28"/>
        <v>6.1</v>
      </c>
      <c r="U85" s="25">
        <f t="shared" si="28"/>
        <v>7.7000000000000011</v>
      </c>
      <c r="V85" s="25">
        <f t="shared" si="28"/>
        <v>13.399999999999999</v>
      </c>
      <c r="W85" s="25">
        <f t="shared" ref="W85" si="29">W70</f>
        <v>10.099999999999998</v>
      </c>
    </row>
    <row r="86" spans="2:23" x14ac:dyDescent="0.35">
      <c r="B86" s="14" t="s">
        <v>62</v>
      </c>
      <c r="P86" s="25">
        <f>+P23</f>
        <v>0</v>
      </c>
      <c r="Q86" s="25">
        <f>+Q23</f>
        <v>0</v>
      </c>
      <c r="R86" s="25">
        <f>+R23</f>
        <v>0</v>
      </c>
      <c r="S86" s="25">
        <f>+S23</f>
        <v>0</v>
      </c>
      <c r="T86" s="25">
        <f>+T23</f>
        <v>0</v>
      </c>
      <c r="U86" s="25">
        <f>+U23</f>
        <v>0</v>
      </c>
      <c r="V86" s="25">
        <v>7</v>
      </c>
      <c r="W86" s="25">
        <f>+W23</f>
        <v>0</v>
      </c>
    </row>
    <row r="87" spans="2:23" x14ac:dyDescent="0.35">
      <c r="B87" s="14" t="s">
        <v>38</v>
      </c>
      <c r="P87" s="25">
        <f>+P25</f>
        <v>0</v>
      </c>
      <c r="Q87" s="25">
        <f>+Q25</f>
        <v>0</v>
      </c>
      <c r="R87" s="25">
        <f>+R25</f>
        <v>0</v>
      </c>
      <c r="S87" s="25">
        <f>+S25</f>
        <v>0</v>
      </c>
      <c r="T87" s="25">
        <f>+T25</f>
        <v>-33.4</v>
      </c>
      <c r="U87" s="25">
        <f>+U25</f>
        <v>0</v>
      </c>
      <c r="V87" s="25">
        <f>+V25</f>
        <v>0</v>
      </c>
      <c r="W87" s="25">
        <f>+W25</f>
        <v>0</v>
      </c>
    </row>
    <row r="88" spans="2:23" x14ac:dyDescent="0.35">
      <c r="B88" s="35" t="s">
        <v>39</v>
      </c>
      <c r="P88" s="25">
        <f>+P26</f>
        <v>0</v>
      </c>
      <c r="Q88" s="25">
        <f>+Q26</f>
        <v>0</v>
      </c>
      <c r="R88" s="25">
        <f>+R26</f>
        <v>0</v>
      </c>
      <c r="S88" s="25">
        <f>+S26</f>
        <v>0</v>
      </c>
      <c r="T88" s="25">
        <f>+T26</f>
        <v>0.2</v>
      </c>
      <c r="U88" s="25">
        <f>+U26</f>
        <v>-0.1</v>
      </c>
      <c r="V88" s="25">
        <f>+V26</f>
        <v>0</v>
      </c>
      <c r="W88" s="25">
        <f>+W26</f>
        <v>0.9</v>
      </c>
    </row>
    <row r="89" spans="2:23" x14ac:dyDescent="0.35">
      <c r="B89" s="35" t="s">
        <v>53</v>
      </c>
      <c r="P89" s="25">
        <f>+P28</f>
        <v>-0.1</v>
      </c>
      <c r="Q89" s="25">
        <f>+Q28</f>
        <v>0.2</v>
      </c>
      <c r="R89" s="25">
        <f>+R28</f>
        <v>-0.2</v>
      </c>
      <c r="S89" s="25">
        <f>+S28</f>
        <v>-0.19999999999999998</v>
      </c>
      <c r="T89" s="25">
        <f>+T28</f>
        <v>0.5</v>
      </c>
      <c r="U89" s="25">
        <f>+U28</f>
        <v>-0.3</v>
      </c>
      <c r="V89" s="25">
        <f>+V28</f>
        <v>0.2</v>
      </c>
      <c r="W89" s="25">
        <f>+W28</f>
        <v>1.2999999999999998</v>
      </c>
    </row>
    <row r="90" spans="2:23" x14ac:dyDescent="0.35">
      <c r="B90" s="35" t="s">
        <v>54</v>
      </c>
      <c r="P90" s="25">
        <v>0</v>
      </c>
      <c r="Q90" s="25">
        <v>0</v>
      </c>
      <c r="R90" s="25">
        <v>0</v>
      </c>
      <c r="S90" s="25">
        <v>0</v>
      </c>
      <c r="T90" s="25">
        <v>0.5</v>
      </c>
      <c r="U90" s="25">
        <v>0</v>
      </c>
      <c r="V90" s="25">
        <v>0</v>
      </c>
      <c r="W90" s="25">
        <v>0.5</v>
      </c>
    </row>
    <row r="91" spans="2:23" ht="16" thickBot="1" x14ac:dyDescent="0.4">
      <c r="B91" s="34" t="s">
        <v>55</v>
      </c>
      <c r="P91" s="36">
        <f>SUM(P84:P90)</f>
        <v>-7.3</v>
      </c>
      <c r="Q91" s="36">
        <f t="shared" ref="Q91:U91" si="30">SUM(Q84:Q90)</f>
        <v>-15.8</v>
      </c>
      <c r="R91" s="36">
        <f t="shared" si="30"/>
        <v>-5.6000000000000085</v>
      </c>
      <c r="S91" s="36">
        <f t="shared" si="30"/>
        <v>6.599999999999989</v>
      </c>
      <c r="T91" s="36">
        <f t="shared" si="30"/>
        <v>8.0999999999999837</v>
      </c>
      <c r="U91" s="36">
        <f t="shared" si="30"/>
        <v>13.69999999999999</v>
      </c>
      <c r="V91" s="36">
        <f t="shared" ref="V91:W91" si="31">SUM(V84:V90)</f>
        <v>21.099999999999991</v>
      </c>
      <c r="W91" s="36">
        <f t="shared" si="31"/>
        <v>29.599999999999969</v>
      </c>
    </row>
    <row r="92" spans="2:23" ht="16" thickTop="1" x14ac:dyDescent="0.35"/>
    <row r="95" spans="2:23" x14ac:dyDescent="0.35">
      <c r="R95" s="31"/>
      <c r="S95" s="49"/>
      <c r="T95" s="49"/>
      <c r="U95" s="49"/>
      <c r="V95" s="49"/>
      <c r="W95" s="49"/>
    </row>
    <row r="97" spans="18:23" x14ac:dyDescent="0.35">
      <c r="R97" s="44"/>
      <c r="S97" s="44"/>
      <c r="T97" s="44"/>
      <c r="U97" s="44"/>
      <c r="V97" s="44"/>
      <c r="W97" s="44"/>
    </row>
  </sheetData>
  <mergeCells count="20">
    <mergeCell ref="B3:W3"/>
    <mergeCell ref="B4:W4"/>
    <mergeCell ref="B5:W5"/>
    <mergeCell ref="B6:W6"/>
    <mergeCell ref="D63:E63"/>
    <mergeCell ref="F63:G63"/>
    <mergeCell ref="H7:I7"/>
    <mergeCell ref="J7:K7"/>
    <mergeCell ref="D7:E7"/>
    <mergeCell ref="F7:G7"/>
    <mergeCell ref="B35:W35"/>
    <mergeCell ref="B59:W59"/>
    <mergeCell ref="B60:W60"/>
    <mergeCell ref="B61:W61"/>
    <mergeCell ref="B62:W62"/>
    <mergeCell ref="B36:W36"/>
    <mergeCell ref="B37:W37"/>
    <mergeCell ref="B46:W46"/>
    <mergeCell ref="B47:W47"/>
    <mergeCell ref="B48:W48"/>
  </mergeCells>
  <pageMargins left="0.7" right="0.7" top="0.7" bottom="0.7" header="0.3" footer="0.3"/>
  <pageSetup scale="33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Press Release Tables</vt:lpstr>
      <vt:lpstr>'Historical Press Release Tables'!Print_Area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Silva</dc:creator>
  <cp:lastModifiedBy>Jordan Lavorato</cp:lastModifiedBy>
  <cp:lastPrinted>2023-03-27T21:17:53Z</cp:lastPrinted>
  <dcterms:created xsi:type="dcterms:W3CDTF">2022-04-19T21:38:00Z</dcterms:created>
  <dcterms:modified xsi:type="dcterms:W3CDTF">2025-02-28T14:05:24Z</dcterms:modified>
</cp:coreProperties>
</file>