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 Ury\Finance &amp; Accounting Dropbox\Strategic Finance\Quarterly Earnings Materials\2024\1Q24\"/>
    </mc:Choice>
  </mc:AlternateContent>
  <xr:revisionPtr revIDLastSave="0" documentId="13_ncr:1_{14770FE5-0CC9-4338-BDF8-81156938BCC4}" xr6:coauthVersionLast="47" xr6:coauthVersionMax="47" xr10:uidLastSave="{00000000-0000-0000-0000-000000000000}"/>
  <bookViews>
    <workbookView xWindow="-8510" yWindow="-21710" windowWidth="38620" windowHeight="21100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0">'Historical Press Release Tables'!$B$2:$T$98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7" i="2" l="1"/>
  <c r="S57" i="2"/>
  <c r="R57" i="2"/>
  <c r="T46" i="2"/>
  <c r="S46" i="2"/>
  <c r="R46" i="2"/>
  <c r="T13" i="2" l="1"/>
  <c r="T59" i="2" s="1"/>
  <c r="T90" i="2" l="1"/>
  <c r="S90" i="2"/>
  <c r="R90" i="2"/>
  <c r="T72" i="2" l="1"/>
  <c r="T29" i="2"/>
  <c r="T20" i="2"/>
  <c r="T48" i="2" s="1"/>
  <c r="T50" i="2" s="1"/>
  <c r="T60" i="2" s="1"/>
  <c r="S29" i="2"/>
  <c r="S20" i="2"/>
  <c r="S13" i="2"/>
  <c r="T61" i="2" l="1"/>
  <c r="T62" i="2" s="1"/>
  <c r="S48" i="2"/>
  <c r="S50" i="2" s="1"/>
  <c r="S60" i="2" s="1"/>
  <c r="S59" i="2"/>
  <c r="T30" i="2"/>
  <c r="T32" i="2" s="1"/>
  <c r="S30" i="2"/>
  <c r="S72" i="2"/>
  <c r="R72" i="2"/>
  <c r="R13" i="2"/>
  <c r="R20" i="2"/>
  <c r="S61" i="2" l="1"/>
  <c r="S62" i="2" s="1"/>
  <c r="R48" i="2"/>
  <c r="R50" i="2" s="1"/>
  <c r="R60" i="2" s="1"/>
  <c r="R59" i="2"/>
  <c r="T74" i="2"/>
  <c r="T85" i="2" s="1"/>
  <c r="T92" i="2"/>
  <c r="T98" i="2" s="1"/>
  <c r="S32" i="2"/>
  <c r="S92" i="2" s="1"/>
  <c r="S98" i="2" s="1"/>
  <c r="Q84" i="2"/>
  <c r="P84" i="2"/>
  <c r="N84" i="2"/>
  <c r="M84" i="2"/>
  <c r="L84" i="2"/>
  <c r="K84" i="2"/>
  <c r="J84" i="2"/>
  <c r="I84" i="2"/>
  <c r="H84" i="2"/>
  <c r="G84" i="2"/>
  <c r="F84" i="2"/>
  <c r="E84" i="2"/>
  <c r="D84" i="2"/>
  <c r="R84" i="2"/>
  <c r="R83" i="2"/>
  <c r="Q83" i="2"/>
  <c r="P83" i="2"/>
  <c r="N83" i="2"/>
  <c r="M83" i="2"/>
  <c r="K83" i="2"/>
  <c r="J83" i="2"/>
  <c r="I83" i="2"/>
  <c r="H83" i="2"/>
  <c r="G83" i="2"/>
  <c r="F83" i="2"/>
  <c r="E83" i="2"/>
  <c r="D83" i="2"/>
  <c r="L83" i="2"/>
  <c r="R82" i="2"/>
  <c r="Q82" i="2"/>
  <c r="P82" i="2"/>
  <c r="N82" i="2"/>
  <c r="M82" i="2"/>
  <c r="K82" i="2"/>
  <c r="J82" i="2"/>
  <c r="I82" i="2"/>
  <c r="H82" i="2"/>
  <c r="G82" i="2"/>
  <c r="F82" i="2"/>
  <c r="E82" i="2"/>
  <c r="D82" i="2"/>
  <c r="L82" i="2"/>
  <c r="L81" i="2"/>
  <c r="K81" i="2"/>
  <c r="J81" i="2"/>
  <c r="I81" i="2"/>
  <c r="H81" i="2"/>
  <c r="G81" i="2"/>
  <c r="F81" i="2"/>
  <c r="E81" i="2"/>
  <c r="D81" i="2"/>
  <c r="Q81" i="2"/>
  <c r="P81" i="2"/>
  <c r="N81" i="2"/>
  <c r="M81" i="2"/>
  <c r="R81" i="2"/>
  <c r="R80" i="2"/>
  <c r="Q80" i="2"/>
  <c r="P80" i="2"/>
  <c r="N80" i="2"/>
  <c r="M80" i="2"/>
  <c r="L80" i="2"/>
  <c r="K80" i="2"/>
  <c r="J80" i="2"/>
  <c r="I80" i="2"/>
  <c r="H80" i="2"/>
  <c r="G80" i="2"/>
  <c r="E80" i="2"/>
  <c r="D80" i="2"/>
  <c r="F80" i="2"/>
  <c r="Q79" i="2"/>
  <c r="P79" i="2"/>
  <c r="N79" i="2"/>
  <c r="M79" i="2"/>
  <c r="L79" i="2"/>
  <c r="K79" i="2"/>
  <c r="J79" i="2"/>
  <c r="I79" i="2"/>
  <c r="H79" i="2"/>
  <c r="G79" i="2"/>
  <c r="F79" i="2"/>
  <c r="E79" i="2"/>
  <c r="D79" i="2"/>
  <c r="R79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Q75" i="2"/>
  <c r="P75" i="2"/>
  <c r="N75" i="2"/>
  <c r="M75" i="2"/>
  <c r="L75" i="2"/>
  <c r="K75" i="2"/>
  <c r="J75" i="2"/>
  <c r="I75" i="2"/>
  <c r="H75" i="2"/>
  <c r="G75" i="2"/>
  <c r="F75" i="2"/>
  <c r="E75" i="2"/>
  <c r="D75" i="2"/>
  <c r="R75" i="2"/>
  <c r="O81" i="2"/>
  <c r="O82" i="2"/>
  <c r="O83" i="2"/>
  <c r="O84" i="2"/>
  <c r="O80" i="2"/>
  <c r="O79" i="2"/>
  <c r="O75" i="2"/>
  <c r="Q29" i="2"/>
  <c r="P29" i="2"/>
  <c r="N29" i="2"/>
  <c r="M29" i="2"/>
  <c r="L29" i="2"/>
  <c r="K29" i="2"/>
  <c r="J29" i="2"/>
  <c r="I29" i="2"/>
  <c r="H29" i="2"/>
  <c r="G29" i="2"/>
  <c r="F29" i="2"/>
  <c r="E29" i="2"/>
  <c r="D29" i="2"/>
  <c r="R29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Q20" i="2"/>
  <c r="P20" i="2"/>
  <c r="M20" i="2"/>
  <c r="L20" i="2"/>
  <c r="K20" i="2"/>
  <c r="J20" i="2"/>
  <c r="I20" i="2"/>
  <c r="H20" i="2"/>
  <c r="G20" i="2"/>
  <c r="F20" i="2"/>
  <c r="E20" i="2"/>
  <c r="D20" i="2"/>
  <c r="N20" i="2"/>
  <c r="R61" i="2" l="1"/>
  <c r="R62" i="2" s="1"/>
  <c r="P48" i="2"/>
  <c r="P50" i="2" s="1"/>
  <c r="P60" i="2" s="1"/>
  <c r="H48" i="2"/>
  <c r="H50" i="2" s="1"/>
  <c r="H60" i="2" s="1"/>
  <c r="D59" i="2"/>
  <c r="L59" i="2"/>
  <c r="I48" i="2"/>
  <c r="I50" i="2" s="1"/>
  <c r="I60" i="2" s="1"/>
  <c r="E59" i="2"/>
  <c r="M59" i="2"/>
  <c r="F48" i="2"/>
  <c r="F50" i="2" s="1"/>
  <c r="F60" i="2" s="1"/>
  <c r="J48" i="2"/>
  <c r="J50" i="2" s="1"/>
  <c r="J60" i="2" s="1"/>
  <c r="F59" i="2"/>
  <c r="N59" i="2"/>
  <c r="N48" i="2"/>
  <c r="N50" i="2" s="1"/>
  <c r="N60" i="2" s="1"/>
  <c r="K48" i="2"/>
  <c r="K50" i="2" s="1"/>
  <c r="K60" i="2" s="1"/>
  <c r="G59" i="2"/>
  <c r="J59" i="2"/>
  <c r="D48" i="2"/>
  <c r="D50" i="2" s="1"/>
  <c r="D60" i="2" s="1"/>
  <c r="L48" i="2"/>
  <c r="L50" i="2" s="1"/>
  <c r="L60" i="2" s="1"/>
  <c r="H59" i="2"/>
  <c r="P59" i="2"/>
  <c r="E48" i="2"/>
  <c r="E50" i="2" s="1"/>
  <c r="E60" i="2" s="1"/>
  <c r="M48" i="2"/>
  <c r="M50" i="2" s="1"/>
  <c r="M60" i="2" s="1"/>
  <c r="Q59" i="2"/>
  <c r="G48" i="2"/>
  <c r="G50" i="2" s="1"/>
  <c r="G60" i="2" s="1"/>
  <c r="Q48" i="2"/>
  <c r="Q50" i="2" s="1"/>
  <c r="Q60" i="2" s="1"/>
  <c r="K59" i="2"/>
  <c r="O59" i="2"/>
  <c r="I59" i="2"/>
  <c r="K30" i="2"/>
  <c r="S74" i="2"/>
  <c r="L30" i="2"/>
  <c r="N30" i="2"/>
  <c r="I30" i="2"/>
  <c r="J30" i="2"/>
  <c r="M30" i="2"/>
  <c r="P30" i="2"/>
  <c r="R30" i="2"/>
  <c r="Q30" i="2"/>
  <c r="D30" i="2"/>
  <c r="E30" i="2"/>
  <c r="F30" i="2"/>
  <c r="G30" i="2"/>
  <c r="H30" i="2"/>
  <c r="O29" i="2"/>
  <c r="O20" i="2"/>
  <c r="K61" i="2" l="1"/>
  <c r="K62" i="2" s="1"/>
  <c r="L61" i="2"/>
  <c r="L62" i="2" s="1"/>
  <c r="D61" i="2"/>
  <c r="D62" i="2" s="1"/>
  <c r="N61" i="2"/>
  <c r="N62" i="2" s="1"/>
  <c r="J61" i="2"/>
  <c r="J62" i="2" s="1"/>
  <c r="P61" i="2"/>
  <c r="P62" i="2" s="1"/>
  <c r="M61" i="2"/>
  <c r="M62" i="2" s="1"/>
  <c r="Q61" i="2"/>
  <c r="Q62" i="2" s="1"/>
  <c r="G61" i="2"/>
  <c r="G62" i="2" s="1"/>
  <c r="F61" i="2"/>
  <c r="F62" i="2" s="1"/>
  <c r="E61" i="2"/>
  <c r="E62" i="2" s="1"/>
  <c r="H61" i="2"/>
  <c r="H62" i="2" s="1"/>
  <c r="I61" i="2"/>
  <c r="I62" i="2" s="1"/>
  <c r="O48" i="2"/>
  <c r="O50" i="2" s="1"/>
  <c r="O60" i="2" s="1"/>
  <c r="J32" i="2"/>
  <c r="M32" i="2"/>
  <c r="I32" i="2"/>
  <c r="H32" i="2"/>
  <c r="K32" i="2"/>
  <c r="P32" i="2"/>
  <c r="P92" i="2" s="1"/>
  <c r="P98" i="2" s="1"/>
  <c r="F32" i="2"/>
  <c r="S85" i="2"/>
  <c r="N32" i="2"/>
  <c r="D32" i="2"/>
  <c r="G32" i="2"/>
  <c r="E32" i="2"/>
  <c r="L32" i="2"/>
  <c r="Q32" i="2"/>
  <c r="Q92" i="2" s="1"/>
  <c r="Q98" i="2" s="1"/>
  <c r="R32" i="2"/>
  <c r="R92" i="2" s="1"/>
  <c r="R98" i="2" s="1"/>
  <c r="O30" i="2"/>
  <c r="O61" i="2" l="1"/>
  <c r="O62" i="2" s="1"/>
  <c r="H74" i="2"/>
  <c r="R74" i="2"/>
  <c r="G74" i="2"/>
  <c r="N74" i="2"/>
  <c r="J74" i="2"/>
  <c r="O32" i="2"/>
  <c r="L74" i="2"/>
  <c r="D74" i="2"/>
  <c r="Q74" i="2"/>
  <c r="I74" i="2"/>
  <c r="F74" i="2"/>
  <c r="K74" i="2"/>
  <c r="E74" i="2"/>
  <c r="P74" i="2"/>
  <c r="M74" i="2"/>
  <c r="E85" i="2" l="1"/>
  <c r="F85" i="2"/>
  <c r="P85" i="2"/>
  <c r="O74" i="2"/>
  <c r="N85" i="2"/>
  <c r="M85" i="2"/>
  <c r="G85" i="2"/>
  <c r="H85" i="2"/>
  <c r="D85" i="2"/>
  <c r="K85" i="2"/>
  <c r="J85" i="2"/>
  <c r="Q85" i="2"/>
  <c r="L85" i="2"/>
  <c r="R85" i="2"/>
  <c r="I85" i="2"/>
  <c r="O85" i="2" l="1"/>
</calcChain>
</file>

<file path=xl/sharedStrings.xml><?xml version="1.0" encoding="utf-8"?>
<sst xmlns="http://schemas.openxmlformats.org/spreadsheetml/2006/main" count="138" uniqueCount="64">
  <si>
    <t>Q1 2020</t>
  </si>
  <si>
    <t>Q2 2020</t>
  </si>
  <si>
    <t>Q3 2020</t>
  </si>
  <si>
    <t>Q4 2020</t>
  </si>
  <si>
    <t>Operating revenues:</t>
  </si>
  <si>
    <t>Service based revenue, net</t>
  </si>
  <si>
    <t>Transaction based revenue, net</t>
  </si>
  <si>
    <t>Total operating revenues, net</t>
  </si>
  <si>
    <t>Operating expenses:</t>
  </si>
  <si>
    <t>Advertising and marketing</t>
  </si>
  <si>
    <t>Compensation and benefits</t>
  </si>
  <si>
    <t>Total operating expenses</t>
  </si>
  <si>
    <t>Provision for income taxes</t>
  </si>
  <si>
    <t>Other operating expenses</t>
  </si>
  <si>
    <t>Other (income) expenses:</t>
  </si>
  <si>
    <t>Interest expense (income), net</t>
  </si>
  <si>
    <t>Legal settlement and litigation expenses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</si>
  <si>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</si>
  <si>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</si>
  <si>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</si>
  <si>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</si>
  <si>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</si>
  <si>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</si>
  <si>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expenses</t>
  </si>
  <si>
    <t>Non-variable operating expenses</t>
  </si>
  <si>
    <t>CALCULATION OF NON-GAAP VARIABLE PROFIT</t>
  </si>
  <si>
    <t>Non-GAAP variable profit</t>
  </si>
  <si>
    <t>Non-GAAP variable profit margin</t>
  </si>
  <si>
    <t>Q1 2021</t>
  </si>
  <si>
    <t>Q2 2021</t>
  </si>
  <si>
    <t>Q3 2021</t>
  </si>
  <si>
    <t>Q4 2021</t>
  </si>
  <si>
    <t>Q1 2022</t>
  </si>
  <si>
    <t>Depreciation and amortization</t>
  </si>
  <si>
    <t>Stock-based compensation</t>
  </si>
  <si>
    <t>Net income (loss)</t>
  </si>
  <si>
    <t xml:space="preserve">RECONCILIATION OF NET INCOME (LOSS) TO ADJUSTED EBITDA </t>
  </si>
  <si>
    <t>Net Income (loss)</t>
  </si>
  <si>
    <t>(Benefit) provision for income taxes</t>
  </si>
  <si>
    <t>Net income (loss) before provision for income taxes</t>
  </si>
  <si>
    <t>Q2 2022</t>
  </si>
  <si>
    <t>Q3 2022</t>
  </si>
  <si>
    <t>Gain on extinguishment of liability</t>
  </si>
  <si>
    <t>Changes in fair value of earnout liabilities</t>
  </si>
  <si>
    <t>Non-GAAP variable operating expenses</t>
  </si>
  <si>
    <t>Note: Quarterly figures in a particular fiscal year may not sum to full fiscal year totals due to rounding.</t>
  </si>
  <si>
    <t>Q4 2022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</si>
  <si>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</si>
  <si>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</si>
  <si>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</si>
  <si>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</si>
  <si>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</si>
  <si>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</si>
  <si>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</si>
  <si>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Q3 2023</t>
  </si>
  <si>
    <t>Q4 2023</t>
  </si>
  <si>
    <t>Q1 2024</t>
  </si>
  <si>
    <t>Changes in fair value of public and private warrant liabilities</t>
  </si>
  <si>
    <t>Income tax expense related to gain on extinguishment of convertible debt</t>
  </si>
  <si>
    <t>Adjusted net income (loss)</t>
  </si>
  <si>
    <t>RECONCILIATION OF OPERATING EXPENSES TO NON-GAAP VARIABLE OPERATING EXPENSES</t>
  </si>
  <si>
    <t>GAAP operating revenues, net</t>
  </si>
  <si>
    <t>Adjusted EBITDA (loss)</t>
  </si>
  <si>
    <t xml:space="preserve">Note: Non-GAAP Variable Profit Margin calculation has been revised (in all periods shown above) to reflect Non-GAAP Variable Profit as a percentage of GAAP Operating Revenues, Net. In prior disclosures, Non-GAAP Variable Profit Margin reflected Non-GAAP Variable Profit as a percentage of Non-GAAP Operating Revenues.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</si>
</sst>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9" formatCode="_(&quot;$&quot;* #,##0_);_(&quot;$&quot;* \(#,##0\);_(&quot;$&quot;* &quot;-&quot;??_);_(@_)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2"/>
    <xf numFmtId="0" fontId="4" fillId="0" borderId="0" xfId="2" applyAlignment="1">
      <alignment horizont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5" fontId="7" fillId="0" borderId="1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 indent="2"/>
    </xf>
    <xf numFmtId="0" fontId="7" fillId="0" borderId="0" xfId="2" applyFont="1" applyAlignment="1">
      <alignment horizontal="left" vertical="center" wrapText="1" indent="4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4" fontId="6" fillId="0" borderId="0" xfId="2" applyNumberFormat="1" applyFont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44" fontId="6" fillId="0" borderId="0" xfId="2" applyNumberFormat="1" applyFont="1" applyAlignment="1">
      <alignment horizontal="center" vertical="center" wrapText="1"/>
    </xf>
    <xf numFmtId="37" fontId="6" fillId="0" borderId="0" xfId="2" applyNumberFormat="1" applyFont="1" applyAlignment="1">
      <alignment horizontal="center" vertical="center" wrapText="1"/>
    </xf>
    <xf numFmtId="9" fontId="4" fillId="0" borderId="0" xfId="2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1" fillId="0" borderId="0" xfId="2" applyFont="1"/>
    <xf numFmtId="9" fontId="0" fillId="0" borderId="0" xfId="0" applyNumberFormat="1"/>
    <xf numFmtId="166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/>
    </xf>
    <xf numFmtId="169" fontId="0" fillId="0" borderId="0" xfId="0" applyNumberFormat="1"/>
    <xf numFmtId="164" fontId="4" fillId="0" borderId="0" xfId="2" applyNumberFormat="1"/>
    <xf numFmtId="15" fontId="7" fillId="0" borderId="0" xfId="2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2"/>
    </xf>
    <xf numFmtId="164" fontId="7" fillId="0" borderId="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9" fontId="5" fillId="0" borderId="0" xfId="2" applyNumberFormat="1" applyFont="1" applyAlignment="1">
      <alignment horizontal="right"/>
    </xf>
    <xf numFmtId="0" fontId="4" fillId="0" borderId="0" xfId="2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0" fillId="0" borderId="0" xfId="0" applyAlignment="1"/>
    <xf numFmtId="0" fontId="6" fillId="0" borderId="0" xfId="2" applyFont="1"/>
    <xf numFmtId="8" fontId="0" fillId="0" borderId="0" xfId="0" applyNumberFormat="1"/>
  </cellXfs>
  <cellStyles count="6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Percent 2" xfId="3" xr:uid="{3234C1BC-2C21-B241-8CF8-C23E02F78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2678834</xdr:colOff>
      <xdr:row>4</xdr:row>
      <xdr:rowOff>178858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fitToPage="1"/>
  </sheetPr>
  <dimension ref="A1:U99"/>
  <sheetViews>
    <sheetView showGridLines="0" tabSelected="1" zoomScale="75" zoomScaleNormal="75" zoomScaleSheetLayoutView="7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08203125" defaultRowHeight="15.5" x14ac:dyDescent="0.35"/>
  <cols>
    <col min="1" max="1" width="3.08203125" style="1" customWidth="1"/>
    <col min="2" max="2" width="60.9140625" style="1" customWidth="1"/>
    <col min="3" max="3" width="1.5" style="1" customWidth="1"/>
    <col min="4" max="11" width="10.58203125" style="2" customWidth="1"/>
    <col min="12" max="13" width="12.33203125" style="2" bestFit="1" customWidth="1"/>
    <col min="14" max="18" width="11.5" style="2" customWidth="1"/>
    <col min="19" max="20" width="11.5" customWidth="1"/>
    <col min="21" max="21" width="9.08203125" style="1"/>
  </cols>
  <sheetData>
    <row r="1" spans="2:21" x14ac:dyDescent="0.35">
      <c r="E1" s="10"/>
      <c r="F1" s="10"/>
      <c r="G1" s="10"/>
      <c r="H1" s="10"/>
      <c r="I1" s="10"/>
    </row>
    <row r="3" spans="2:21" x14ac:dyDescent="0.35">
      <c r="B3" s="48" t="s">
        <v>49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53"/>
      <c r="N3" s="53"/>
      <c r="O3" s="53"/>
      <c r="P3" s="53"/>
      <c r="Q3" s="53"/>
      <c r="R3" s="53"/>
      <c r="S3" s="53"/>
      <c r="T3" s="53"/>
    </row>
    <row r="4" spans="2:21" ht="15" customHeight="1" x14ac:dyDescent="0.35">
      <c r="B4" s="48" t="s">
        <v>50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53"/>
      <c r="N4" s="53"/>
      <c r="O4" s="53"/>
      <c r="P4" s="53"/>
      <c r="Q4" s="53"/>
      <c r="R4" s="53"/>
      <c r="S4" s="53"/>
      <c r="T4" s="53"/>
    </row>
    <row r="5" spans="2:21" x14ac:dyDescent="0.35">
      <c r="B5" s="50" t="s">
        <v>21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53"/>
      <c r="N5" s="53"/>
      <c r="O5" s="53"/>
      <c r="P5" s="53"/>
      <c r="Q5" s="53"/>
      <c r="R5" s="53"/>
      <c r="S5" s="53"/>
      <c r="T5" s="53"/>
    </row>
    <row r="6" spans="2:21" x14ac:dyDescent="0.35">
      <c r="B6" s="45" t="s">
        <v>22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53"/>
      <c r="N6" s="53"/>
      <c r="O6" s="53"/>
      <c r="P6" s="53"/>
      <c r="Q6" s="53"/>
      <c r="R6" s="53"/>
      <c r="S6" s="53"/>
      <c r="T6" s="53"/>
    </row>
    <row r="7" spans="2:21" ht="15" customHeight="1" x14ac:dyDescent="0.35">
      <c r="B7" s="3"/>
      <c r="C7" s="3"/>
      <c r="D7" s="52"/>
      <c r="E7" s="52"/>
      <c r="F7" s="52"/>
      <c r="G7" s="52"/>
      <c r="H7" s="52"/>
      <c r="I7" s="52"/>
      <c r="J7" s="52"/>
      <c r="K7" s="52"/>
      <c r="S7" s="2"/>
      <c r="T7" s="2"/>
    </row>
    <row r="8" spans="2:21" x14ac:dyDescent="0.35">
      <c r="B8" s="3"/>
      <c r="C8" s="3"/>
      <c r="D8" s="5" t="s">
        <v>0</v>
      </c>
      <c r="E8" s="5" t="s">
        <v>1</v>
      </c>
      <c r="F8" s="5" t="s">
        <v>2</v>
      </c>
      <c r="G8" s="5" t="s">
        <v>3</v>
      </c>
      <c r="H8" s="5" t="s">
        <v>28</v>
      </c>
      <c r="I8" s="5" t="s">
        <v>29</v>
      </c>
      <c r="J8" s="5" t="s">
        <v>30</v>
      </c>
      <c r="K8" s="5" t="s">
        <v>31</v>
      </c>
      <c r="L8" s="5" t="s">
        <v>32</v>
      </c>
      <c r="M8" s="5" t="s">
        <v>40</v>
      </c>
      <c r="N8" s="5" t="s">
        <v>41</v>
      </c>
      <c r="O8" s="5" t="s">
        <v>46</v>
      </c>
      <c r="P8" s="5" t="s">
        <v>48</v>
      </c>
      <c r="Q8" s="5" t="s">
        <v>52</v>
      </c>
      <c r="R8" s="5" t="s">
        <v>54</v>
      </c>
      <c r="S8" s="5" t="s">
        <v>55</v>
      </c>
      <c r="T8" s="5" t="s">
        <v>56</v>
      </c>
    </row>
    <row r="9" spans="2:21" x14ac:dyDescent="0.35">
      <c r="B9" s="3"/>
      <c r="C9" s="3"/>
      <c r="D9" s="6"/>
      <c r="E9" s="6"/>
      <c r="F9" s="6"/>
      <c r="G9" s="4"/>
      <c r="H9" s="6"/>
      <c r="I9" s="6"/>
      <c r="J9" s="6"/>
      <c r="K9" s="4"/>
      <c r="L9" s="4"/>
      <c r="M9" s="6"/>
      <c r="N9" s="6"/>
      <c r="O9" s="6"/>
      <c r="P9" s="6"/>
      <c r="Q9" s="6"/>
      <c r="R9" s="6"/>
      <c r="S9" s="6"/>
      <c r="T9" s="6"/>
    </row>
    <row r="10" spans="2:21" x14ac:dyDescent="0.35">
      <c r="B10" s="7" t="s">
        <v>4</v>
      </c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2:21" x14ac:dyDescent="0.35">
      <c r="B11" s="8" t="s">
        <v>5</v>
      </c>
      <c r="C11" s="3"/>
      <c r="D11" s="15">
        <v>30.1</v>
      </c>
      <c r="E11" s="15">
        <v>23.7</v>
      </c>
      <c r="F11" s="15">
        <v>31.7</v>
      </c>
      <c r="G11" s="15">
        <v>35.1</v>
      </c>
      <c r="H11" s="15">
        <v>32.4</v>
      </c>
      <c r="I11" s="15">
        <v>34.4</v>
      </c>
      <c r="J11" s="15">
        <v>37.4</v>
      </c>
      <c r="K11" s="15">
        <v>38</v>
      </c>
      <c r="L11" s="15">
        <v>39.299999999999997</v>
      </c>
      <c r="M11" s="15">
        <v>43</v>
      </c>
      <c r="N11" s="15">
        <v>52.8</v>
      </c>
      <c r="O11" s="15">
        <v>53.8</v>
      </c>
      <c r="P11" s="15">
        <v>52.6</v>
      </c>
      <c r="Q11" s="15">
        <v>55</v>
      </c>
      <c r="R11" s="15">
        <v>59.2</v>
      </c>
      <c r="S11" s="15">
        <v>65.400000000000006</v>
      </c>
      <c r="T11" s="40">
        <v>65.599999999999994</v>
      </c>
      <c r="U11" s="35"/>
    </row>
    <row r="12" spans="2:21" x14ac:dyDescent="0.35">
      <c r="B12" s="8" t="s">
        <v>6</v>
      </c>
      <c r="C12" s="3"/>
      <c r="D12" s="16">
        <v>0.4</v>
      </c>
      <c r="E12" s="16">
        <v>0.1</v>
      </c>
      <c r="F12" s="16">
        <v>0.3</v>
      </c>
      <c r="G12" s="16">
        <v>0.4</v>
      </c>
      <c r="H12" s="16">
        <v>2</v>
      </c>
      <c r="I12" s="16">
        <v>2.8</v>
      </c>
      <c r="J12" s="16">
        <v>2.8</v>
      </c>
      <c r="K12" s="16">
        <v>3.2</v>
      </c>
      <c r="L12" s="16">
        <v>3.3</v>
      </c>
      <c r="M12" s="16">
        <v>2.8</v>
      </c>
      <c r="N12" s="16">
        <v>4</v>
      </c>
      <c r="O12" s="16">
        <v>5.8000000000000007</v>
      </c>
      <c r="P12" s="16">
        <v>6.3000000000000007</v>
      </c>
      <c r="Q12" s="16">
        <v>6.2</v>
      </c>
      <c r="R12" s="16">
        <v>6.6</v>
      </c>
      <c r="S12" s="16">
        <v>7.799999999999998</v>
      </c>
      <c r="T12" s="41">
        <v>8</v>
      </c>
      <c r="U12" s="35"/>
    </row>
    <row r="13" spans="2:21" x14ac:dyDescent="0.35">
      <c r="B13" s="9" t="s">
        <v>7</v>
      </c>
      <c r="C13" s="3"/>
      <c r="D13" s="17">
        <f>SUM(D11:D12)</f>
        <v>30.5</v>
      </c>
      <c r="E13" s="17">
        <f t="shared" ref="E13:T13" si="0">SUM(E11:E12)</f>
        <v>23.8</v>
      </c>
      <c r="F13" s="17">
        <f t="shared" si="0"/>
        <v>32</v>
      </c>
      <c r="G13" s="17">
        <f t="shared" si="0"/>
        <v>35.5</v>
      </c>
      <c r="H13" s="17">
        <f t="shared" si="0"/>
        <v>34.4</v>
      </c>
      <c r="I13" s="17">
        <f t="shared" si="0"/>
        <v>37.199999999999996</v>
      </c>
      <c r="J13" s="17">
        <f t="shared" si="0"/>
        <v>40.199999999999996</v>
      </c>
      <c r="K13" s="17">
        <f t="shared" si="0"/>
        <v>41.2</v>
      </c>
      <c r="L13" s="17">
        <f t="shared" si="0"/>
        <v>42.599999999999994</v>
      </c>
      <c r="M13" s="17">
        <f t="shared" si="0"/>
        <v>45.8</v>
      </c>
      <c r="N13" s="17">
        <f t="shared" si="0"/>
        <v>56.8</v>
      </c>
      <c r="O13" s="17">
        <f t="shared" si="0"/>
        <v>59.599999999999994</v>
      </c>
      <c r="P13" s="17">
        <f t="shared" si="0"/>
        <v>58.900000000000006</v>
      </c>
      <c r="Q13" s="17">
        <f t="shared" si="0"/>
        <v>61.2</v>
      </c>
      <c r="R13" s="17">
        <f t="shared" si="0"/>
        <v>65.8</v>
      </c>
      <c r="S13" s="17">
        <f t="shared" si="0"/>
        <v>73.2</v>
      </c>
      <c r="T13" s="17">
        <f t="shared" si="0"/>
        <v>73.599999999999994</v>
      </c>
      <c r="U13" s="35"/>
    </row>
    <row r="14" spans="2:21" x14ac:dyDescent="0.35">
      <c r="B14" s="7" t="s">
        <v>8</v>
      </c>
      <c r="C14" s="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31"/>
      <c r="O14" s="31"/>
      <c r="P14" s="31"/>
      <c r="Q14" s="31"/>
      <c r="R14" s="31"/>
      <c r="S14" s="31"/>
      <c r="T14" s="55"/>
      <c r="U14" s="35"/>
    </row>
    <row r="15" spans="2:21" x14ac:dyDescent="0.35">
      <c r="B15" s="8" t="s">
        <v>53</v>
      </c>
      <c r="C15" s="3"/>
      <c r="D15" s="18">
        <v>3.7</v>
      </c>
      <c r="E15" s="18">
        <v>2.9</v>
      </c>
      <c r="F15" s="18">
        <v>7.7</v>
      </c>
      <c r="G15" s="18">
        <v>11.2</v>
      </c>
      <c r="H15" s="18">
        <v>3.5</v>
      </c>
      <c r="I15" s="18">
        <v>7.4</v>
      </c>
      <c r="J15" s="18">
        <v>10.8</v>
      </c>
      <c r="K15" s="18">
        <v>10.5</v>
      </c>
      <c r="L15" s="18">
        <v>13.8</v>
      </c>
      <c r="M15" s="18">
        <v>13.9</v>
      </c>
      <c r="N15" s="18">
        <v>18.399999999999999</v>
      </c>
      <c r="O15" s="18">
        <v>20.199999999999996</v>
      </c>
      <c r="P15" s="18">
        <v>12</v>
      </c>
      <c r="Q15" s="18">
        <v>15.9</v>
      </c>
      <c r="R15" s="18">
        <v>16</v>
      </c>
      <c r="S15" s="18">
        <v>14.5</v>
      </c>
      <c r="T15" s="42">
        <v>9.9</v>
      </c>
    </row>
    <row r="16" spans="2:21" x14ac:dyDescent="0.35">
      <c r="B16" s="8" t="s">
        <v>47</v>
      </c>
      <c r="C16" s="3"/>
      <c r="D16" s="18">
        <v>5.8</v>
      </c>
      <c r="E16" s="18">
        <v>4.4000000000000004</v>
      </c>
      <c r="F16" s="18">
        <v>5.5</v>
      </c>
      <c r="G16" s="18">
        <v>5.9</v>
      </c>
      <c r="H16" s="18">
        <v>5.2</v>
      </c>
      <c r="I16" s="18">
        <v>5.5</v>
      </c>
      <c r="J16" s="18">
        <v>6.3</v>
      </c>
      <c r="K16" s="18">
        <v>6.5</v>
      </c>
      <c r="L16" s="18">
        <v>6.5</v>
      </c>
      <c r="M16" s="18">
        <v>7.6</v>
      </c>
      <c r="N16" s="18">
        <v>9.5</v>
      </c>
      <c r="O16" s="18">
        <v>8.2999999999999972</v>
      </c>
      <c r="P16" s="18">
        <v>7.1</v>
      </c>
      <c r="Q16" s="18">
        <v>7.2</v>
      </c>
      <c r="R16" s="18">
        <v>7.1</v>
      </c>
      <c r="S16" s="18">
        <v>7.5</v>
      </c>
      <c r="T16" s="42">
        <v>7.7</v>
      </c>
    </row>
    <row r="17" spans="2:20" x14ac:dyDescent="0.35">
      <c r="B17" s="8" t="s">
        <v>9</v>
      </c>
      <c r="C17" s="3"/>
      <c r="D17" s="18">
        <v>8.1</v>
      </c>
      <c r="E17" s="18">
        <v>3.9</v>
      </c>
      <c r="F17" s="18">
        <v>10.7</v>
      </c>
      <c r="G17" s="18">
        <v>15.3</v>
      </c>
      <c r="H17" s="18">
        <v>14</v>
      </c>
      <c r="I17" s="18">
        <v>11.9</v>
      </c>
      <c r="J17" s="18">
        <v>13</v>
      </c>
      <c r="K17" s="18">
        <v>12.6</v>
      </c>
      <c r="L17" s="18">
        <v>12.2</v>
      </c>
      <c r="M17" s="18">
        <v>20.8</v>
      </c>
      <c r="N17" s="18">
        <v>24.1</v>
      </c>
      <c r="O17" s="18">
        <v>11.899999999999999</v>
      </c>
      <c r="P17" s="18">
        <v>9.4</v>
      </c>
      <c r="Q17" s="18">
        <v>15</v>
      </c>
      <c r="R17" s="18">
        <v>13.9</v>
      </c>
      <c r="S17" s="18">
        <v>10</v>
      </c>
      <c r="T17" s="42">
        <v>9.1</v>
      </c>
    </row>
    <row r="18" spans="2:20" x14ac:dyDescent="0.35">
      <c r="B18" s="8" t="s">
        <v>10</v>
      </c>
      <c r="C18" s="3"/>
      <c r="D18" s="18">
        <v>4.2</v>
      </c>
      <c r="E18" s="18">
        <v>5.0999999999999996</v>
      </c>
      <c r="F18" s="18">
        <v>5.6</v>
      </c>
      <c r="G18" s="18">
        <v>7.3</v>
      </c>
      <c r="H18" s="18">
        <v>9.4</v>
      </c>
      <c r="I18" s="18">
        <v>9.9</v>
      </c>
      <c r="J18" s="18">
        <v>15.3</v>
      </c>
      <c r="K18" s="18">
        <v>14.9</v>
      </c>
      <c r="L18" s="18">
        <v>17.899999999999999</v>
      </c>
      <c r="M18" s="18">
        <v>39.1</v>
      </c>
      <c r="N18" s="18">
        <v>24.3</v>
      </c>
      <c r="O18" s="18">
        <v>22.100000000000009</v>
      </c>
      <c r="P18" s="18">
        <v>24.4</v>
      </c>
      <c r="Q18" s="18">
        <v>23.9</v>
      </c>
      <c r="R18" s="18">
        <v>23.1</v>
      </c>
      <c r="S18" s="18">
        <v>23.5</v>
      </c>
      <c r="T18" s="42">
        <v>24.6</v>
      </c>
    </row>
    <row r="19" spans="2:20" x14ac:dyDescent="0.35">
      <c r="B19" s="8" t="s">
        <v>13</v>
      </c>
      <c r="C19" s="3"/>
      <c r="D19" s="16">
        <v>2.6</v>
      </c>
      <c r="E19" s="16">
        <v>3.3</v>
      </c>
      <c r="F19" s="16">
        <v>4.0999999999999996</v>
      </c>
      <c r="G19" s="16">
        <v>5.8</v>
      </c>
      <c r="H19" s="16">
        <v>12.6</v>
      </c>
      <c r="I19" s="16">
        <v>8.9</v>
      </c>
      <c r="J19" s="16">
        <v>10.4</v>
      </c>
      <c r="K19" s="16">
        <v>11.3</v>
      </c>
      <c r="L19" s="16">
        <v>14.8</v>
      </c>
      <c r="M19" s="16">
        <v>17.399999999999999</v>
      </c>
      <c r="N19" s="16">
        <v>18.399999999999999</v>
      </c>
      <c r="O19" s="16">
        <v>17.999999999999993</v>
      </c>
      <c r="P19" s="16">
        <v>18.5</v>
      </c>
      <c r="Q19" s="16">
        <v>20.200000000000003</v>
      </c>
      <c r="R19" s="16">
        <v>16.3</v>
      </c>
      <c r="S19" s="16">
        <v>15.800000000000006</v>
      </c>
      <c r="T19" s="41">
        <v>16.899999999999999</v>
      </c>
    </row>
    <row r="20" spans="2:20" x14ac:dyDescent="0.35">
      <c r="B20" s="9" t="s">
        <v>11</v>
      </c>
      <c r="C20" s="3"/>
      <c r="D20" s="19">
        <f t="shared" ref="D20:M20" si="1">SUM(D15:D19)</f>
        <v>24.400000000000002</v>
      </c>
      <c r="E20" s="19">
        <f t="shared" si="1"/>
        <v>19.600000000000001</v>
      </c>
      <c r="F20" s="19">
        <f t="shared" si="1"/>
        <v>33.6</v>
      </c>
      <c r="G20" s="19">
        <f t="shared" si="1"/>
        <v>45.5</v>
      </c>
      <c r="H20" s="19">
        <f t="shared" si="1"/>
        <v>44.7</v>
      </c>
      <c r="I20" s="19">
        <f t="shared" si="1"/>
        <v>43.6</v>
      </c>
      <c r="J20" s="19">
        <f t="shared" si="1"/>
        <v>55.800000000000004</v>
      </c>
      <c r="K20" s="19">
        <f t="shared" si="1"/>
        <v>55.8</v>
      </c>
      <c r="L20" s="19">
        <f t="shared" si="1"/>
        <v>65.2</v>
      </c>
      <c r="M20" s="19">
        <f t="shared" si="1"/>
        <v>98.800000000000011</v>
      </c>
      <c r="N20" s="19">
        <f>SUM(N15:N19)</f>
        <v>94.699999999999989</v>
      </c>
      <c r="O20" s="19">
        <f t="shared" ref="O20:S20" si="2">SUM(O15:O19)</f>
        <v>80.5</v>
      </c>
      <c r="P20" s="19">
        <f t="shared" si="2"/>
        <v>71.400000000000006</v>
      </c>
      <c r="Q20" s="19">
        <f t="shared" si="2"/>
        <v>82.2</v>
      </c>
      <c r="R20" s="19">
        <f t="shared" si="2"/>
        <v>76.400000000000006</v>
      </c>
      <c r="S20" s="19">
        <f t="shared" si="2"/>
        <v>71.300000000000011</v>
      </c>
      <c r="T20" s="19">
        <f t="shared" ref="T20" si="3">SUM(T15:T19)</f>
        <v>68.2</v>
      </c>
    </row>
    <row r="21" spans="2:20" x14ac:dyDescent="0.35">
      <c r="B21" s="7" t="s">
        <v>14</v>
      </c>
      <c r="C21" s="3"/>
      <c r="D21" s="18"/>
      <c r="E21" s="18"/>
      <c r="F21" s="18"/>
      <c r="G21" s="18"/>
      <c r="H21" s="18"/>
      <c r="I21" s="18"/>
      <c r="J21" s="18"/>
      <c r="K21" s="18"/>
      <c r="L21" s="18"/>
      <c r="M21"/>
      <c r="N21"/>
      <c r="O21"/>
      <c r="P21"/>
      <c r="Q21"/>
      <c r="R21"/>
    </row>
    <row r="22" spans="2:20" x14ac:dyDescent="0.35">
      <c r="B22" s="8" t="s">
        <v>15</v>
      </c>
      <c r="C22" s="3"/>
      <c r="D22" s="18">
        <v>-0.2</v>
      </c>
      <c r="E22" s="18">
        <v>-0.1</v>
      </c>
      <c r="F22" s="18">
        <v>-0.1</v>
      </c>
      <c r="G22" s="18">
        <v>0</v>
      </c>
      <c r="H22" s="18">
        <v>0.1</v>
      </c>
      <c r="I22" s="18">
        <v>0.4</v>
      </c>
      <c r="J22" s="18">
        <v>0.29999999999999993</v>
      </c>
      <c r="K22" s="18">
        <v>1.4000000000000001</v>
      </c>
      <c r="L22" s="18">
        <v>1.5</v>
      </c>
      <c r="M22" s="18">
        <v>1.6</v>
      </c>
      <c r="N22" s="18">
        <v>1.3</v>
      </c>
      <c r="O22" s="18">
        <v>1.7999999999999998</v>
      </c>
      <c r="P22" s="18">
        <v>1.5999999999999999</v>
      </c>
      <c r="Q22" s="18">
        <v>1.4</v>
      </c>
      <c r="R22" s="18">
        <v>1.7</v>
      </c>
      <c r="S22" s="18">
        <v>1.8</v>
      </c>
      <c r="T22" s="42">
        <v>0.7</v>
      </c>
    </row>
    <row r="23" spans="2:20" x14ac:dyDescent="0.35">
      <c r="B23" s="8" t="s">
        <v>16</v>
      </c>
      <c r="C23" s="3"/>
      <c r="D23" s="18">
        <v>0</v>
      </c>
      <c r="E23" s="18">
        <v>0</v>
      </c>
      <c r="F23" s="18">
        <v>0.9</v>
      </c>
      <c r="G23" s="18">
        <v>3.6</v>
      </c>
      <c r="H23" s="18">
        <v>0.4</v>
      </c>
      <c r="I23" s="18">
        <v>0.2</v>
      </c>
      <c r="J23" s="18">
        <v>0.4</v>
      </c>
      <c r="K23" s="18">
        <v>0.7</v>
      </c>
      <c r="L23" s="18">
        <v>0</v>
      </c>
      <c r="M23" s="18">
        <v>0</v>
      </c>
      <c r="N23" s="18">
        <v>6.8</v>
      </c>
      <c r="O23" s="18">
        <v>-0.5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</row>
    <row r="24" spans="2:20" x14ac:dyDescent="0.35">
      <c r="B24" s="8" t="s">
        <v>17</v>
      </c>
      <c r="C24" s="3"/>
      <c r="D24" s="18">
        <v>0</v>
      </c>
      <c r="E24" s="18">
        <v>0</v>
      </c>
      <c r="F24" s="18">
        <v>1.3</v>
      </c>
      <c r="G24" s="18">
        <v>0.1</v>
      </c>
      <c r="H24" s="18">
        <v>0.1</v>
      </c>
      <c r="I24" s="18">
        <v>0.1</v>
      </c>
      <c r="J24" s="18">
        <v>0.1</v>
      </c>
      <c r="K24" s="18">
        <v>0</v>
      </c>
      <c r="L24" s="18">
        <v>1</v>
      </c>
      <c r="M24" s="18">
        <v>1.9</v>
      </c>
      <c r="N24" s="18">
        <v>2.2000000000000002</v>
      </c>
      <c r="O24" s="18">
        <v>-0.5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</row>
    <row r="25" spans="2:20" x14ac:dyDescent="0.35">
      <c r="B25" s="8" t="s">
        <v>42</v>
      </c>
      <c r="C25" s="3"/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-4.3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42">
        <v>-33.4</v>
      </c>
    </row>
    <row r="26" spans="2:20" ht="14.5" customHeight="1" x14ac:dyDescent="0.35">
      <c r="B26" s="8" t="s">
        <v>43</v>
      </c>
      <c r="C26" s="3"/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-2</v>
      </c>
      <c r="M26" s="18">
        <v>-7.6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42">
        <v>0.2</v>
      </c>
    </row>
    <row r="27" spans="2:20" x14ac:dyDescent="0.35">
      <c r="B27" s="8" t="s">
        <v>18</v>
      </c>
      <c r="C27" s="3"/>
      <c r="D27" s="18">
        <v>0</v>
      </c>
      <c r="E27" s="18">
        <v>0</v>
      </c>
      <c r="F27" s="18">
        <v>0</v>
      </c>
      <c r="G27" s="18">
        <v>0</v>
      </c>
      <c r="H27" s="18">
        <v>-17.100000000000001</v>
      </c>
      <c r="I27" s="18">
        <v>-6.9</v>
      </c>
      <c r="J27" s="18">
        <v>-9.1</v>
      </c>
      <c r="K27" s="18">
        <v>-1.7</v>
      </c>
      <c r="L27" s="18">
        <v>5.6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</row>
    <row r="28" spans="2:20" x14ac:dyDescent="0.35">
      <c r="B28" s="8" t="s">
        <v>19</v>
      </c>
      <c r="C28" s="3"/>
      <c r="D28" s="16">
        <v>0</v>
      </c>
      <c r="E28" s="16">
        <v>0</v>
      </c>
      <c r="F28" s="16">
        <v>0</v>
      </c>
      <c r="G28" s="16">
        <v>0</v>
      </c>
      <c r="H28" s="16">
        <v>2.2000000000000002</v>
      </c>
      <c r="I28" s="16">
        <v>0.7</v>
      </c>
      <c r="J28" s="16">
        <v>0.6</v>
      </c>
      <c r="K28" s="16">
        <v>0.1</v>
      </c>
      <c r="L28" s="16">
        <v>4.0999999999999996</v>
      </c>
      <c r="M28" s="16">
        <v>-17.5</v>
      </c>
      <c r="N28" s="16">
        <v>-0.7</v>
      </c>
      <c r="O28" s="16">
        <v>-9.9999999999999645E-2</v>
      </c>
      <c r="P28" s="16">
        <v>-0.1</v>
      </c>
      <c r="Q28" s="16">
        <v>0.2</v>
      </c>
      <c r="R28" s="16">
        <v>-0.2</v>
      </c>
      <c r="S28" s="16">
        <v>-0.19999999999999998</v>
      </c>
      <c r="T28" s="41">
        <v>0.5</v>
      </c>
    </row>
    <row r="29" spans="2:20" x14ac:dyDescent="0.35">
      <c r="B29" s="9" t="s">
        <v>20</v>
      </c>
      <c r="C29" s="3"/>
      <c r="D29" s="19">
        <f t="shared" ref="D29:Q29" si="4">SUM(D22:D28)</f>
        <v>-0.2</v>
      </c>
      <c r="E29" s="19">
        <f t="shared" si="4"/>
        <v>-0.1</v>
      </c>
      <c r="F29" s="19">
        <f t="shared" si="4"/>
        <v>2.1</v>
      </c>
      <c r="G29" s="19">
        <f t="shared" si="4"/>
        <v>3.7</v>
      </c>
      <c r="H29" s="19">
        <f t="shared" si="4"/>
        <v>-14.3</v>
      </c>
      <c r="I29" s="19">
        <f t="shared" si="4"/>
        <v>-5.5</v>
      </c>
      <c r="J29" s="19">
        <f t="shared" si="4"/>
        <v>-7.6999999999999993</v>
      </c>
      <c r="K29" s="19">
        <f t="shared" si="4"/>
        <v>0.50000000000000011</v>
      </c>
      <c r="L29" s="19">
        <f t="shared" si="4"/>
        <v>10.199999999999999</v>
      </c>
      <c r="M29" s="19">
        <f t="shared" si="4"/>
        <v>-25.9</v>
      </c>
      <c r="N29" s="19">
        <f t="shared" si="4"/>
        <v>9.6000000000000014</v>
      </c>
      <c r="O29" s="19">
        <f t="shared" si="4"/>
        <v>0.70000000000000018</v>
      </c>
      <c r="P29" s="19">
        <f t="shared" si="4"/>
        <v>1.4999999999999998</v>
      </c>
      <c r="Q29" s="19">
        <f t="shared" si="4"/>
        <v>1.5999999999999999</v>
      </c>
      <c r="R29" s="19">
        <f>SUM(R22:R28)</f>
        <v>1.5</v>
      </c>
      <c r="S29" s="19">
        <f>SUM(S22:S28)</f>
        <v>1.6</v>
      </c>
      <c r="T29" s="19">
        <f>SUM(T22:T28)</f>
        <v>-31.999999999999993</v>
      </c>
    </row>
    <row r="30" spans="2:20" x14ac:dyDescent="0.35">
      <c r="B30" s="7" t="s">
        <v>39</v>
      </c>
      <c r="C30" s="3"/>
      <c r="D30" s="19">
        <f t="shared" ref="D30:Q30" si="5">+D13-D20-D29</f>
        <v>6.299999999999998</v>
      </c>
      <c r="E30" s="19">
        <f t="shared" si="5"/>
        <v>4.2999999999999989</v>
      </c>
      <c r="F30" s="19">
        <f t="shared" si="5"/>
        <v>-3.7000000000000015</v>
      </c>
      <c r="G30" s="19">
        <f t="shared" si="5"/>
        <v>-13.7</v>
      </c>
      <c r="H30" s="19">
        <f t="shared" si="5"/>
        <v>3.9999999999999964</v>
      </c>
      <c r="I30" s="19">
        <f t="shared" si="5"/>
        <v>-0.90000000000000568</v>
      </c>
      <c r="J30" s="19">
        <f t="shared" si="5"/>
        <v>-7.9000000000000092</v>
      </c>
      <c r="K30" s="19">
        <f t="shared" si="5"/>
        <v>-15.099999999999994</v>
      </c>
      <c r="L30" s="19">
        <f t="shared" si="5"/>
        <v>-32.800000000000011</v>
      </c>
      <c r="M30" s="19">
        <f t="shared" si="5"/>
        <v>-27.100000000000016</v>
      </c>
      <c r="N30" s="19">
        <f t="shared" si="5"/>
        <v>-47.499999999999993</v>
      </c>
      <c r="O30" s="19">
        <f t="shared" si="5"/>
        <v>-21.600000000000005</v>
      </c>
      <c r="P30" s="19">
        <f t="shared" si="5"/>
        <v>-14</v>
      </c>
      <c r="Q30" s="19">
        <f t="shared" si="5"/>
        <v>-22.6</v>
      </c>
      <c r="R30" s="19">
        <f>+R13-R20-R29</f>
        <v>-12.100000000000009</v>
      </c>
      <c r="S30" s="19">
        <f>+S13-S20-S29</f>
        <v>0.29999999999999138</v>
      </c>
      <c r="T30" s="19">
        <f>+T13-T20-T29</f>
        <v>37.399999999999984</v>
      </c>
    </row>
    <row r="31" spans="2:20" x14ac:dyDescent="0.35">
      <c r="B31" s="8" t="s">
        <v>38</v>
      </c>
      <c r="C31" s="3"/>
      <c r="D31" s="16">
        <v>2.4</v>
      </c>
      <c r="E31" s="16">
        <v>-2.2999999999999998</v>
      </c>
      <c r="F31" s="16">
        <v>-20.9</v>
      </c>
      <c r="G31" s="16">
        <v>20.9</v>
      </c>
      <c r="H31" s="16">
        <v>0</v>
      </c>
      <c r="I31" s="16">
        <v>0</v>
      </c>
      <c r="J31" s="16">
        <v>0</v>
      </c>
      <c r="K31" s="16">
        <v>0.1</v>
      </c>
      <c r="L31" s="16">
        <v>0</v>
      </c>
      <c r="M31" s="16">
        <v>0</v>
      </c>
      <c r="N31" s="16">
        <v>0</v>
      </c>
      <c r="O31" s="16">
        <v>-0.1</v>
      </c>
      <c r="P31" s="16">
        <v>0</v>
      </c>
      <c r="Q31" s="16">
        <v>0</v>
      </c>
      <c r="R31" s="16">
        <v>0</v>
      </c>
      <c r="S31" s="16">
        <v>0.1</v>
      </c>
      <c r="T31" s="41">
        <v>3.2</v>
      </c>
    </row>
    <row r="32" spans="2:20" ht="16" thickBot="1" x14ac:dyDescent="0.4">
      <c r="B32" s="7" t="s">
        <v>35</v>
      </c>
      <c r="C32" s="3"/>
      <c r="D32" s="20">
        <f t="shared" ref="D32:Q32" si="6">+D30-D31</f>
        <v>3.8999999999999981</v>
      </c>
      <c r="E32" s="20">
        <f t="shared" si="6"/>
        <v>6.5999999999999988</v>
      </c>
      <c r="F32" s="20">
        <f t="shared" si="6"/>
        <v>17.199999999999996</v>
      </c>
      <c r="G32" s="20">
        <f t="shared" si="6"/>
        <v>-34.599999999999994</v>
      </c>
      <c r="H32" s="20">
        <f t="shared" si="6"/>
        <v>3.9999999999999964</v>
      </c>
      <c r="I32" s="20">
        <f t="shared" si="6"/>
        <v>-0.90000000000000568</v>
      </c>
      <c r="J32" s="20">
        <f t="shared" si="6"/>
        <v>-7.9000000000000092</v>
      </c>
      <c r="K32" s="20">
        <f t="shared" si="6"/>
        <v>-15.199999999999994</v>
      </c>
      <c r="L32" s="20">
        <f t="shared" si="6"/>
        <v>-32.800000000000011</v>
      </c>
      <c r="M32" s="20">
        <f t="shared" si="6"/>
        <v>-27.100000000000016</v>
      </c>
      <c r="N32" s="20">
        <f t="shared" si="6"/>
        <v>-47.499999999999993</v>
      </c>
      <c r="O32" s="20">
        <f t="shared" si="6"/>
        <v>-21.500000000000004</v>
      </c>
      <c r="P32" s="20">
        <f t="shared" si="6"/>
        <v>-14</v>
      </c>
      <c r="Q32" s="20">
        <f t="shared" si="6"/>
        <v>-22.6</v>
      </c>
      <c r="R32" s="20">
        <f>+R30-R31</f>
        <v>-12.100000000000009</v>
      </c>
      <c r="S32" s="20">
        <f>+S30-S31</f>
        <v>0.19999999999999138</v>
      </c>
      <c r="T32" s="20">
        <f>+T30-T31</f>
        <v>34.199999999999982</v>
      </c>
    </row>
    <row r="33" spans="2:20" ht="16" thickTop="1" x14ac:dyDescent="0.35">
      <c r="B33" s="7"/>
      <c r="C33" s="3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20" x14ac:dyDescent="0.35">
      <c r="B34" s="7"/>
      <c r="C34" s="3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2:20" x14ac:dyDescent="0.35">
      <c r="B35" s="3"/>
      <c r="C35" s="3"/>
      <c r="D35" s="21"/>
      <c r="E35" s="21"/>
      <c r="F35" s="21"/>
      <c r="G35" s="21"/>
      <c r="H35" s="21"/>
      <c r="I35" s="21"/>
      <c r="J35" s="21"/>
      <c r="K35" s="21"/>
      <c r="L35" s="22"/>
      <c r="M35" s="22"/>
      <c r="N35" s="22"/>
    </row>
    <row r="36" spans="2:20" x14ac:dyDescent="0.35">
      <c r="B36" s="3"/>
      <c r="C36" s="3"/>
      <c r="D36" s="21"/>
      <c r="E36" s="21"/>
      <c r="F36" s="21"/>
      <c r="G36" s="21"/>
      <c r="H36" s="21"/>
      <c r="I36" s="21"/>
      <c r="J36" s="21"/>
      <c r="K36" s="21"/>
      <c r="L36" s="22"/>
      <c r="M36" s="22"/>
      <c r="N36" s="22"/>
    </row>
    <row r="37" spans="2:20" x14ac:dyDescent="0.35">
      <c r="B37" s="7"/>
      <c r="C37" s="3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2:20" x14ac:dyDescent="0.35">
      <c r="B38" s="3"/>
      <c r="C38" s="3"/>
      <c r="D38" s="21"/>
      <c r="E38" s="21"/>
      <c r="F38" s="21"/>
      <c r="G38" s="21"/>
      <c r="H38" s="21"/>
      <c r="I38" s="21"/>
      <c r="J38" s="21"/>
      <c r="K38" s="21"/>
      <c r="L38" s="23"/>
      <c r="M38" s="23"/>
      <c r="N38" s="23"/>
    </row>
    <row r="39" spans="2:20" x14ac:dyDescent="0.35">
      <c r="B39" s="3"/>
      <c r="C39" s="3"/>
      <c r="D39" s="21"/>
      <c r="E39" s="21"/>
      <c r="F39" s="21"/>
      <c r="G39" s="21"/>
      <c r="H39" s="21"/>
      <c r="I39" s="21"/>
      <c r="J39" s="21"/>
      <c r="K39" s="21"/>
      <c r="L39" s="23"/>
      <c r="M39" s="23"/>
      <c r="N39" s="23"/>
    </row>
    <row r="40" spans="2:20" x14ac:dyDescent="0.35">
      <c r="B40" s="7"/>
      <c r="C40" s="3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20" x14ac:dyDescent="0.35">
      <c r="D41" s="24"/>
      <c r="E41" s="24"/>
      <c r="F41" s="24"/>
      <c r="G41" s="24"/>
      <c r="H41" s="49"/>
      <c r="I41" s="49"/>
      <c r="J41" s="49"/>
      <c r="K41" s="49"/>
      <c r="L41" s="49"/>
      <c r="M41" s="24"/>
      <c r="N41" s="24"/>
      <c r="O41" s="24"/>
      <c r="P41" s="24"/>
      <c r="Q41" s="24"/>
      <c r="R41" s="24"/>
    </row>
    <row r="42" spans="2:20" x14ac:dyDescent="0.35">
      <c r="B42" s="48" t="s">
        <v>60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53"/>
      <c r="N42" s="53"/>
      <c r="O42" s="53"/>
      <c r="P42" s="53"/>
      <c r="Q42" s="53"/>
      <c r="R42" s="53"/>
      <c r="S42" s="53"/>
      <c r="T42" s="53"/>
    </row>
    <row r="43" spans="2:20" x14ac:dyDescent="0.35">
      <c r="B43" s="45" t="s">
        <v>21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53"/>
      <c r="N43" s="53"/>
      <c r="O43" s="53"/>
      <c r="P43" s="53"/>
      <c r="Q43" s="53"/>
      <c r="R43" s="53"/>
      <c r="S43" s="53"/>
      <c r="T43" s="53"/>
    </row>
    <row r="44" spans="2:20" x14ac:dyDescent="0.35">
      <c r="B44" s="45" t="s">
        <v>22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53"/>
      <c r="N44" s="53"/>
      <c r="O44" s="53"/>
      <c r="P44" s="53"/>
      <c r="Q44" s="53"/>
      <c r="R44" s="53"/>
      <c r="S44" s="53"/>
      <c r="T44" s="53"/>
    </row>
    <row r="45" spans="2:20" x14ac:dyDescent="0.35"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2:20" x14ac:dyDescent="0.35">
      <c r="D46" s="5" t="s">
        <v>0</v>
      </c>
      <c r="E46" s="5" t="s">
        <v>1</v>
      </c>
      <c r="F46" s="5" t="s">
        <v>2</v>
      </c>
      <c r="G46" s="5" t="s">
        <v>3</v>
      </c>
      <c r="H46" s="5" t="s">
        <v>28</v>
      </c>
      <c r="I46" s="5" t="s">
        <v>29</v>
      </c>
      <c r="J46" s="5" t="s">
        <v>30</v>
      </c>
      <c r="K46" s="5" t="s">
        <v>31</v>
      </c>
      <c r="L46" s="5" t="s">
        <v>32</v>
      </c>
      <c r="M46" s="5" t="s">
        <v>40</v>
      </c>
      <c r="N46" s="5" t="s">
        <v>41</v>
      </c>
      <c r="O46" s="5" t="s">
        <v>46</v>
      </c>
      <c r="P46" s="5" t="s">
        <v>48</v>
      </c>
      <c r="Q46" s="5" t="s">
        <v>52</v>
      </c>
      <c r="R46" s="5" t="str">
        <f>R$8</f>
        <v>Q3 2023</v>
      </c>
      <c r="S46" s="5" t="str">
        <f>S$8</f>
        <v>Q4 2023</v>
      </c>
      <c r="T46" s="5" t="str">
        <f>T$8</f>
        <v>Q1 2024</v>
      </c>
    </row>
    <row r="47" spans="2:20" x14ac:dyDescent="0.35"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2:20" x14ac:dyDescent="0.35">
      <c r="B48" s="43" t="s">
        <v>23</v>
      </c>
      <c r="D48" s="21">
        <f>+D20</f>
        <v>24.400000000000002</v>
      </c>
      <c r="E48" s="21">
        <f>+E20</f>
        <v>19.600000000000001</v>
      </c>
      <c r="F48" s="21">
        <f>+F20</f>
        <v>33.6</v>
      </c>
      <c r="G48" s="21">
        <f>+G20</f>
        <v>45.5</v>
      </c>
      <c r="H48" s="21">
        <f>+H20</f>
        <v>44.7</v>
      </c>
      <c r="I48" s="21">
        <f>+I20</f>
        <v>43.6</v>
      </c>
      <c r="J48" s="21">
        <f>+J20</f>
        <v>55.800000000000004</v>
      </c>
      <c r="K48" s="21">
        <f>+K20</f>
        <v>55.8</v>
      </c>
      <c r="L48" s="21">
        <f>+L20</f>
        <v>65.2</v>
      </c>
      <c r="M48" s="21">
        <f>+M20</f>
        <v>98.800000000000011</v>
      </c>
      <c r="N48" s="21">
        <f>+N20</f>
        <v>94.699999999999989</v>
      </c>
      <c r="O48" s="21">
        <f>+O20</f>
        <v>80.5</v>
      </c>
      <c r="P48" s="21">
        <f>+P20</f>
        <v>71.400000000000006</v>
      </c>
      <c r="Q48" s="21">
        <f>+Q20</f>
        <v>82.2</v>
      </c>
      <c r="R48" s="21">
        <f>+R20</f>
        <v>76.400000000000006</v>
      </c>
      <c r="S48" s="21">
        <f>+S20</f>
        <v>71.300000000000011</v>
      </c>
      <c r="T48" s="21">
        <f>+T20</f>
        <v>68.2</v>
      </c>
    </row>
    <row r="49" spans="2:20" x14ac:dyDescent="0.35">
      <c r="B49" s="38" t="s">
        <v>24</v>
      </c>
      <c r="D49" s="16">
        <v>-15.200000000000001</v>
      </c>
      <c r="E49" s="16">
        <v>-12.299999999999999</v>
      </c>
      <c r="F49" s="16">
        <v>-20.299999999999997</v>
      </c>
      <c r="G49" s="16">
        <v>-27.8</v>
      </c>
      <c r="H49" s="16">
        <v>-33.1</v>
      </c>
      <c r="I49" s="16">
        <v>-27.599999999999998</v>
      </c>
      <c r="J49" s="16">
        <v>-35.5</v>
      </c>
      <c r="K49" s="16">
        <v>-34.799999999999997</v>
      </c>
      <c r="L49" s="16">
        <v>-40.4</v>
      </c>
      <c r="M49" s="16">
        <v>-71.5</v>
      </c>
      <c r="N49" s="16">
        <v>-62.599999999999994</v>
      </c>
      <c r="O49" s="16">
        <v>-46.400000000000006</v>
      </c>
      <c r="P49" s="16">
        <v>-46.5</v>
      </c>
      <c r="Q49" s="16">
        <v>-53.900000000000006</v>
      </c>
      <c r="R49" s="16">
        <v>-47.9</v>
      </c>
      <c r="S49" s="16">
        <v>-44</v>
      </c>
      <c r="T49" s="16">
        <v>-44.5</v>
      </c>
    </row>
    <row r="50" spans="2:20" ht="16" thickBot="1" x14ac:dyDescent="0.4">
      <c r="B50" s="37" t="s">
        <v>44</v>
      </c>
      <c r="D50" s="20">
        <f>+SUM(D48:D49)</f>
        <v>9.2000000000000011</v>
      </c>
      <c r="E50" s="20">
        <f t="shared" ref="E50:T50" si="7">+SUM(E48:E49)</f>
        <v>7.3000000000000025</v>
      </c>
      <c r="F50" s="20">
        <f t="shared" si="7"/>
        <v>13.300000000000004</v>
      </c>
      <c r="G50" s="20">
        <f t="shared" si="7"/>
        <v>17.7</v>
      </c>
      <c r="H50" s="20">
        <f t="shared" si="7"/>
        <v>11.600000000000001</v>
      </c>
      <c r="I50" s="20">
        <f t="shared" si="7"/>
        <v>16.000000000000004</v>
      </c>
      <c r="J50" s="20">
        <f t="shared" si="7"/>
        <v>20.300000000000004</v>
      </c>
      <c r="K50" s="20">
        <f t="shared" si="7"/>
        <v>21</v>
      </c>
      <c r="L50" s="20">
        <f t="shared" si="7"/>
        <v>24.800000000000004</v>
      </c>
      <c r="M50" s="20">
        <f t="shared" si="7"/>
        <v>27.300000000000011</v>
      </c>
      <c r="N50" s="20">
        <f t="shared" si="7"/>
        <v>32.099999999999994</v>
      </c>
      <c r="O50" s="20">
        <f t="shared" si="7"/>
        <v>34.099999999999994</v>
      </c>
      <c r="P50" s="20">
        <f t="shared" si="7"/>
        <v>24.900000000000006</v>
      </c>
      <c r="Q50" s="20">
        <f t="shared" si="7"/>
        <v>28.299999999999997</v>
      </c>
      <c r="R50" s="20">
        <f t="shared" si="7"/>
        <v>28.500000000000007</v>
      </c>
      <c r="S50" s="20">
        <f t="shared" si="7"/>
        <v>27.300000000000011</v>
      </c>
      <c r="T50" s="20">
        <f t="shared" si="7"/>
        <v>23.700000000000003</v>
      </c>
    </row>
    <row r="51" spans="2:20" ht="16" thickTop="1" x14ac:dyDescent="0.35"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2:20" x14ac:dyDescent="0.35"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2:20" x14ac:dyDescent="0.35">
      <c r="B53" s="48" t="s">
        <v>25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53"/>
      <c r="N53" s="53"/>
      <c r="O53" s="53"/>
      <c r="P53" s="53"/>
      <c r="Q53" s="53"/>
      <c r="R53" s="53"/>
      <c r="S53" s="53"/>
      <c r="T53" s="53"/>
    </row>
    <row r="54" spans="2:20" x14ac:dyDescent="0.35">
      <c r="B54" s="45" t="s">
        <v>21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53"/>
      <c r="N54" s="53"/>
      <c r="O54" s="53"/>
      <c r="P54" s="53"/>
      <c r="Q54" s="53"/>
      <c r="R54" s="53"/>
      <c r="S54" s="53"/>
      <c r="T54" s="53"/>
    </row>
    <row r="55" spans="2:20" x14ac:dyDescent="0.35">
      <c r="B55" s="45" t="s">
        <v>22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53"/>
      <c r="N55" s="53"/>
      <c r="O55" s="53"/>
      <c r="P55" s="53"/>
      <c r="Q55" s="53"/>
      <c r="R55" s="53"/>
      <c r="S55" s="53"/>
      <c r="T55" s="53"/>
    </row>
    <row r="56" spans="2:20" x14ac:dyDescent="0.35"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2:20" x14ac:dyDescent="0.35">
      <c r="D57" s="5" t="s">
        <v>0</v>
      </c>
      <c r="E57" s="5" t="s">
        <v>1</v>
      </c>
      <c r="F57" s="5" t="s">
        <v>2</v>
      </c>
      <c r="G57" s="5" t="s">
        <v>3</v>
      </c>
      <c r="H57" s="5" t="s">
        <v>28</v>
      </c>
      <c r="I57" s="5" t="s">
        <v>29</v>
      </c>
      <c r="J57" s="5" t="s">
        <v>30</v>
      </c>
      <c r="K57" s="5" t="s">
        <v>31</v>
      </c>
      <c r="L57" s="5" t="s">
        <v>32</v>
      </c>
      <c r="M57" s="5" t="s">
        <v>40</v>
      </c>
      <c r="N57" s="5" t="s">
        <v>41</v>
      </c>
      <c r="O57" s="5" t="s">
        <v>46</v>
      </c>
      <c r="P57" s="5" t="s">
        <v>48</v>
      </c>
      <c r="Q57" s="5" t="s">
        <v>52</v>
      </c>
      <c r="R57" s="5" t="str">
        <f>R$8</f>
        <v>Q3 2023</v>
      </c>
      <c r="S57" s="5" t="str">
        <f>S$8</f>
        <v>Q4 2023</v>
      </c>
      <c r="T57" s="5" t="str">
        <f>T$8</f>
        <v>Q1 2024</v>
      </c>
    </row>
    <row r="58" spans="2:20" x14ac:dyDescent="0.35"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2:20" x14ac:dyDescent="0.35">
      <c r="B59" s="37" t="s">
        <v>61</v>
      </c>
      <c r="D59" s="21">
        <f>D13</f>
        <v>30.5</v>
      </c>
      <c r="E59" s="21">
        <f>E13</f>
        <v>23.8</v>
      </c>
      <c r="F59" s="21">
        <f>F13</f>
        <v>32</v>
      </c>
      <c r="G59" s="21">
        <f>G13</f>
        <v>35.5</v>
      </c>
      <c r="H59" s="21">
        <f>H13</f>
        <v>34.4</v>
      </c>
      <c r="I59" s="21">
        <f>I13</f>
        <v>37.199999999999996</v>
      </c>
      <c r="J59" s="21">
        <f>J13</f>
        <v>40.199999999999996</v>
      </c>
      <c r="K59" s="21">
        <f>K13</f>
        <v>41.2</v>
      </c>
      <c r="L59" s="21">
        <f>L13</f>
        <v>42.599999999999994</v>
      </c>
      <c r="M59" s="21">
        <f>M13</f>
        <v>45.8</v>
      </c>
      <c r="N59" s="21">
        <f>N13</f>
        <v>56.8</v>
      </c>
      <c r="O59" s="21">
        <f>O13</f>
        <v>59.599999999999994</v>
      </c>
      <c r="P59" s="21">
        <f>P13</f>
        <v>58.900000000000006</v>
      </c>
      <c r="Q59" s="21">
        <f>Q13</f>
        <v>61.2</v>
      </c>
      <c r="R59" s="21">
        <f>R13</f>
        <v>65.8</v>
      </c>
      <c r="S59" s="21">
        <f>S13</f>
        <v>73.2</v>
      </c>
      <c r="T59" s="21">
        <f>T13</f>
        <v>73.599999999999994</v>
      </c>
    </row>
    <row r="60" spans="2:20" x14ac:dyDescent="0.35">
      <c r="B60" s="38" t="s">
        <v>44</v>
      </c>
      <c r="D60" s="16">
        <f>-D50</f>
        <v>-9.2000000000000011</v>
      </c>
      <c r="E60" s="16">
        <f t="shared" ref="E60:T60" si="8">-E50</f>
        <v>-7.3000000000000025</v>
      </c>
      <c r="F60" s="16">
        <f t="shared" si="8"/>
        <v>-13.300000000000004</v>
      </c>
      <c r="G60" s="16">
        <f t="shared" si="8"/>
        <v>-17.7</v>
      </c>
      <c r="H60" s="16">
        <f t="shared" si="8"/>
        <v>-11.600000000000001</v>
      </c>
      <c r="I60" s="16">
        <f t="shared" si="8"/>
        <v>-16.000000000000004</v>
      </c>
      <c r="J60" s="16">
        <f t="shared" si="8"/>
        <v>-20.300000000000004</v>
      </c>
      <c r="K60" s="16">
        <f t="shared" si="8"/>
        <v>-21</v>
      </c>
      <c r="L60" s="16">
        <f t="shared" si="8"/>
        <v>-24.800000000000004</v>
      </c>
      <c r="M60" s="16">
        <f t="shared" si="8"/>
        <v>-27.300000000000011</v>
      </c>
      <c r="N60" s="16">
        <f t="shared" si="8"/>
        <v>-32.099999999999994</v>
      </c>
      <c r="O60" s="16">
        <f t="shared" si="8"/>
        <v>-34.099999999999994</v>
      </c>
      <c r="P60" s="16">
        <f t="shared" si="8"/>
        <v>-24.900000000000006</v>
      </c>
      <c r="Q60" s="16">
        <f t="shared" si="8"/>
        <v>-28.299999999999997</v>
      </c>
      <c r="R60" s="16">
        <f t="shared" si="8"/>
        <v>-28.500000000000007</v>
      </c>
      <c r="S60" s="16">
        <f t="shared" si="8"/>
        <v>-27.300000000000011</v>
      </c>
      <c r="T60" s="16">
        <f t="shared" si="8"/>
        <v>-23.700000000000003</v>
      </c>
    </row>
    <row r="61" spans="2:20" ht="16" thickBot="1" x14ac:dyDescent="0.4">
      <c r="B61" s="37" t="s">
        <v>26</v>
      </c>
      <c r="D61" s="20">
        <f>+SUM(D59:D60)</f>
        <v>21.299999999999997</v>
      </c>
      <c r="E61" s="20">
        <f t="shared" ref="E61:T61" si="9">+SUM(E59:E60)</f>
        <v>16.5</v>
      </c>
      <c r="F61" s="20">
        <f t="shared" si="9"/>
        <v>18.699999999999996</v>
      </c>
      <c r="G61" s="20">
        <f t="shared" si="9"/>
        <v>17.8</v>
      </c>
      <c r="H61" s="20">
        <f t="shared" si="9"/>
        <v>22.799999999999997</v>
      </c>
      <c r="I61" s="20">
        <f t="shared" si="9"/>
        <v>21.199999999999992</v>
      </c>
      <c r="J61" s="20">
        <f t="shared" si="9"/>
        <v>19.899999999999991</v>
      </c>
      <c r="K61" s="20">
        <f t="shared" si="9"/>
        <v>20.200000000000003</v>
      </c>
      <c r="L61" s="20">
        <f t="shared" si="9"/>
        <v>17.79999999999999</v>
      </c>
      <c r="M61" s="20">
        <f t="shared" si="9"/>
        <v>18.499999999999986</v>
      </c>
      <c r="N61" s="20">
        <f t="shared" si="9"/>
        <v>24.700000000000003</v>
      </c>
      <c r="O61" s="20">
        <f t="shared" si="9"/>
        <v>25.5</v>
      </c>
      <c r="P61" s="20">
        <f t="shared" si="9"/>
        <v>34</v>
      </c>
      <c r="Q61" s="20">
        <f t="shared" si="9"/>
        <v>32.900000000000006</v>
      </c>
      <c r="R61" s="20">
        <f t="shared" si="9"/>
        <v>37.29999999999999</v>
      </c>
      <c r="S61" s="20">
        <f t="shared" si="9"/>
        <v>45.899999999999991</v>
      </c>
      <c r="T61" s="20">
        <f t="shared" si="9"/>
        <v>49.899999999999991</v>
      </c>
    </row>
    <row r="62" spans="2:20" ht="16" thickTop="1" x14ac:dyDescent="0.35">
      <c r="B62" s="37" t="s">
        <v>27</v>
      </c>
      <c r="D62" s="44">
        <f>D61/D59</f>
        <v>0.69836065573770478</v>
      </c>
      <c r="E62" s="44">
        <f t="shared" ref="E62:T62" si="10">E61/E59</f>
        <v>0.69327731092436973</v>
      </c>
      <c r="F62" s="44">
        <f t="shared" si="10"/>
        <v>0.58437499999999987</v>
      </c>
      <c r="G62" s="44">
        <f t="shared" si="10"/>
        <v>0.50140845070422535</v>
      </c>
      <c r="H62" s="44">
        <f t="shared" si="10"/>
        <v>0.66279069767441856</v>
      </c>
      <c r="I62" s="44">
        <f t="shared" si="10"/>
        <v>0.5698924731182794</v>
      </c>
      <c r="J62" s="44">
        <f t="shared" si="10"/>
        <v>0.4950248756218904</v>
      </c>
      <c r="K62" s="44">
        <f t="shared" si="10"/>
        <v>0.49029126213592239</v>
      </c>
      <c r="L62" s="44">
        <f t="shared" si="10"/>
        <v>0.41784037558685427</v>
      </c>
      <c r="M62" s="44">
        <f t="shared" si="10"/>
        <v>0.40393013100436653</v>
      </c>
      <c r="N62" s="44">
        <f t="shared" si="10"/>
        <v>0.43485915492957755</v>
      </c>
      <c r="O62" s="44">
        <f t="shared" si="10"/>
        <v>0.42785234899328861</v>
      </c>
      <c r="P62" s="44">
        <f t="shared" si="10"/>
        <v>0.57724957555178258</v>
      </c>
      <c r="Q62" s="44">
        <f t="shared" si="10"/>
        <v>0.53758169934640532</v>
      </c>
      <c r="R62" s="44">
        <f t="shared" si="10"/>
        <v>0.56686930091185395</v>
      </c>
      <c r="S62" s="44">
        <f t="shared" si="10"/>
        <v>0.62704918032786872</v>
      </c>
      <c r="T62" s="44">
        <f t="shared" si="10"/>
        <v>0.67798913043478259</v>
      </c>
    </row>
    <row r="63" spans="2:20" x14ac:dyDescent="0.35">
      <c r="J63" s="32"/>
      <c r="K63" s="32"/>
      <c r="L63" s="33"/>
      <c r="M63" s="33"/>
      <c r="N63" s="33"/>
      <c r="O63" s="33"/>
      <c r="P63" s="33"/>
      <c r="Q63" s="33"/>
      <c r="R63" s="33"/>
      <c r="S63" s="31"/>
      <c r="T63" s="31"/>
    </row>
    <row r="64" spans="2:20" x14ac:dyDescent="0.35">
      <c r="B64" s="54" t="s">
        <v>63</v>
      </c>
      <c r="J64" s="32"/>
      <c r="K64" s="32"/>
      <c r="L64" s="33"/>
      <c r="M64" s="33"/>
      <c r="N64" s="33"/>
      <c r="O64" s="33"/>
      <c r="P64" s="33"/>
      <c r="Q64" s="33"/>
      <c r="R64" s="33"/>
      <c r="S64" s="31"/>
      <c r="T64" s="31"/>
    </row>
    <row r="65" spans="2:21" x14ac:dyDescent="0.35">
      <c r="J65" s="33"/>
      <c r="K65" s="33"/>
      <c r="L65" s="32"/>
      <c r="M65" s="32"/>
      <c r="N65" s="32"/>
      <c r="O65" s="32"/>
      <c r="P65" s="32"/>
      <c r="Q65" s="32"/>
      <c r="R65" s="32"/>
      <c r="S65" s="31"/>
      <c r="T65" s="31"/>
    </row>
    <row r="66" spans="2:21" x14ac:dyDescent="0.35">
      <c r="J66" s="33"/>
      <c r="K66" s="33"/>
      <c r="L66" s="32"/>
      <c r="M66" s="32"/>
      <c r="N66" s="32"/>
      <c r="O66" s="32"/>
      <c r="P66" s="32"/>
      <c r="Q66" s="32"/>
      <c r="R66" s="32"/>
      <c r="S66" s="31"/>
      <c r="T66" s="31"/>
    </row>
    <row r="67" spans="2:21" x14ac:dyDescent="0.35">
      <c r="B67" s="46" t="s">
        <v>51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53"/>
      <c r="N67" s="53"/>
      <c r="O67" s="53"/>
      <c r="P67" s="53"/>
      <c r="Q67" s="53"/>
      <c r="R67" s="53"/>
      <c r="S67" s="53"/>
      <c r="T67" s="53"/>
    </row>
    <row r="68" spans="2:21" x14ac:dyDescent="0.35">
      <c r="B68" s="46" t="s">
        <v>36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53"/>
      <c r="N68" s="53"/>
      <c r="O68" s="53"/>
      <c r="P68" s="53"/>
      <c r="Q68" s="53"/>
      <c r="R68" s="53"/>
      <c r="S68" s="53"/>
      <c r="T68" s="53"/>
    </row>
    <row r="69" spans="2:21" x14ac:dyDescent="0.35">
      <c r="B69" s="47" t="s">
        <v>21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53"/>
      <c r="N69" s="53"/>
      <c r="O69" s="53"/>
      <c r="P69" s="53"/>
      <c r="Q69" s="53"/>
      <c r="R69" s="53"/>
      <c r="S69" s="53"/>
      <c r="T69" s="53"/>
    </row>
    <row r="70" spans="2:21" x14ac:dyDescent="0.35">
      <c r="B70" s="47" t="s">
        <v>22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53"/>
      <c r="N70" s="53"/>
      <c r="O70" s="53"/>
      <c r="P70" s="53"/>
      <c r="Q70" s="53"/>
      <c r="R70" s="53"/>
      <c r="S70" s="53"/>
      <c r="T70" s="53"/>
    </row>
    <row r="71" spans="2:21" x14ac:dyDescent="0.35">
      <c r="B71" s="11"/>
      <c r="C71" s="11"/>
      <c r="D71" s="51"/>
      <c r="E71" s="51"/>
      <c r="F71" s="51"/>
      <c r="G71" s="51"/>
    </row>
    <row r="72" spans="2:21" x14ac:dyDescent="0.35">
      <c r="B72" s="11"/>
      <c r="C72" s="11"/>
      <c r="D72" s="5" t="s">
        <v>0</v>
      </c>
      <c r="E72" s="5" t="s">
        <v>1</v>
      </c>
      <c r="F72" s="5" t="s">
        <v>2</v>
      </c>
      <c r="G72" s="5" t="s">
        <v>3</v>
      </c>
      <c r="H72" s="5" t="s">
        <v>28</v>
      </c>
      <c r="I72" s="5" t="s">
        <v>29</v>
      </c>
      <c r="J72" s="5" t="s">
        <v>30</v>
      </c>
      <c r="K72" s="5" t="s">
        <v>31</v>
      </c>
      <c r="L72" s="5" t="s">
        <v>32</v>
      </c>
      <c r="M72" s="5" t="s">
        <v>40</v>
      </c>
      <c r="N72" s="5" t="s">
        <v>41</v>
      </c>
      <c r="O72" s="5" t="s">
        <v>46</v>
      </c>
      <c r="P72" s="5" t="s">
        <v>48</v>
      </c>
      <c r="Q72" s="5" t="s">
        <v>52</v>
      </c>
      <c r="R72" s="5" t="str">
        <f>R$8</f>
        <v>Q3 2023</v>
      </c>
      <c r="S72" s="5" t="str">
        <f>S$8</f>
        <v>Q4 2023</v>
      </c>
      <c r="T72" s="5" t="str">
        <f>T$8</f>
        <v>Q1 2024</v>
      </c>
    </row>
    <row r="73" spans="2:21" x14ac:dyDescent="0.35">
      <c r="B73" s="12"/>
      <c r="C73" s="12"/>
      <c r="D73" s="25"/>
      <c r="E73" s="25"/>
      <c r="F73" s="25"/>
      <c r="G73" s="25"/>
      <c r="H73" s="25"/>
      <c r="I73" s="25"/>
      <c r="J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2:21" x14ac:dyDescent="0.35">
      <c r="B74" s="13" t="s">
        <v>37</v>
      </c>
      <c r="C74" s="12"/>
      <c r="D74" s="26">
        <f>+D32</f>
        <v>3.8999999999999981</v>
      </c>
      <c r="E74" s="26">
        <f>+E32</f>
        <v>6.5999999999999988</v>
      </c>
      <c r="F74" s="26">
        <f>+F32</f>
        <v>17.199999999999996</v>
      </c>
      <c r="G74" s="26">
        <f>+G32</f>
        <v>-34.599999999999994</v>
      </c>
      <c r="H74" s="26">
        <f>+H32</f>
        <v>3.9999999999999964</v>
      </c>
      <c r="I74" s="26">
        <f>+I32</f>
        <v>-0.90000000000000568</v>
      </c>
      <c r="J74" s="26">
        <f>+J32</f>
        <v>-7.9000000000000092</v>
      </c>
      <c r="K74" s="26">
        <f>+K32</f>
        <v>-15.199999999999994</v>
      </c>
      <c r="L74" s="26">
        <f>+L32</f>
        <v>-32.800000000000011</v>
      </c>
      <c r="M74" s="26">
        <f>+M32</f>
        <v>-27.100000000000016</v>
      </c>
      <c r="N74" s="26">
        <f>+N32</f>
        <v>-47.499999999999993</v>
      </c>
      <c r="O74" s="26">
        <f>+O32</f>
        <v>-21.500000000000004</v>
      </c>
      <c r="P74" s="26">
        <f>+P32</f>
        <v>-14</v>
      </c>
      <c r="Q74" s="26">
        <f>+Q32</f>
        <v>-22.6</v>
      </c>
      <c r="R74" s="26">
        <f>+R32</f>
        <v>-12.100000000000009</v>
      </c>
      <c r="S74" s="26">
        <f>+S32</f>
        <v>0.19999999999999138</v>
      </c>
      <c r="T74" s="26">
        <f>+T32</f>
        <v>34.199999999999982</v>
      </c>
      <c r="U74" s="35"/>
    </row>
    <row r="75" spans="2:21" x14ac:dyDescent="0.35">
      <c r="B75" s="14" t="s">
        <v>15</v>
      </c>
      <c r="C75" s="12"/>
      <c r="D75" s="27">
        <f>+D22</f>
        <v>-0.2</v>
      </c>
      <c r="E75" s="27">
        <f>+E22</f>
        <v>-0.1</v>
      </c>
      <c r="F75" s="27">
        <f>+F22</f>
        <v>-0.1</v>
      </c>
      <c r="G75" s="27">
        <f>+G22</f>
        <v>0</v>
      </c>
      <c r="H75" s="27">
        <f>+H22</f>
        <v>0.1</v>
      </c>
      <c r="I75" s="27">
        <f>+I22</f>
        <v>0.4</v>
      </c>
      <c r="J75" s="27">
        <f>+J22</f>
        <v>0.29999999999999993</v>
      </c>
      <c r="K75" s="27">
        <f>+K22</f>
        <v>1.4000000000000001</v>
      </c>
      <c r="L75" s="27">
        <f>+L22</f>
        <v>1.5</v>
      </c>
      <c r="M75" s="27">
        <f>+M22</f>
        <v>1.6</v>
      </c>
      <c r="N75" s="27">
        <f>+N22</f>
        <v>1.3</v>
      </c>
      <c r="O75" s="27">
        <f>+O22</f>
        <v>1.7999999999999998</v>
      </c>
      <c r="P75" s="27">
        <f>+P22</f>
        <v>1.5999999999999999</v>
      </c>
      <c r="Q75" s="27">
        <f>+Q22</f>
        <v>1.4</v>
      </c>
      <c r="R75" s="27">
        <f>+R22</f>
        <v>1.7</v>
      </c>
      <c r="S75" s="27">
        <v>1.8</v>
      </c>
      <c r="T75" s="42">
        <v>0.7</v>
      </c>
      <c r="U75" s="35"/>
    </row>
    <row r="76" spans="2:21" x14ac:dyDescent="0.35">
      <c r="B76" s="14" t="s">
        <v>12</v>
      </c>
      <c r="C76" s="12"/>
      <c r="D76" s="27">
        <f>+D31</f>
        <v>2.4</v>
      </c>
      <c r="E76" s="27">
        <f>+E31</f>
        <v>-2.2999999999999998</v>
      </c>
      <c r="F76" s="27">
        <f>+F31</f>
        <v>-20.9</v>
      </c>
      <c r="G76" s="27">
        <f>+G31</f>
        <v>20.9</v>
      </c>
      <c r="H76" s="27">
        <f>+H31</f>
        <v>0</v>
      </c>
      <c r="I76" s="27">
        <f>+I31</f>
        <v>0</v>
      </c>
      <c r="J76" s="27">
        <f>+J31</f>
        <v>0</v>
      </c>
      <c r="K76" s="27">
        <f>+K31</f>
        <v>0.1</v>
      </c>
      <c r="L76" s="27">
        <f>+L31</f>
        <v>0</v>
      </c>
      <c r="M76" s="27">
        <f>+M31</f>
        <v>0</v>
      </c>
      <c r="N76" s="27">
        <f>+N31</f>
        <v>0</v>
      </c>
      <c r="O76" s="27">
        <f>+O31</f>
        <v>-0.1</v>
      </c>
      <c r="P76" s="27">
        <f>+P31</f>
        <v>0</v>
      </c>
      <c r="Q76" s="27">
        <f>+Q31</f>
        <v>0</v>
      </c>
      <c r="R76" s="27">
        <f>+R31</f>
        <v>0</v>
      </c>
      <c r="S76" s="27">
        <v>0.1</v>
      </c>
      <c r="T76" s="42">
        <v>3.2</v>
      </c>
      <c r="U76" s="35"/>
    </row>
    <row r="77" spans="2:21" x14ac:dyDescent="0.35">
      <c r="B77" s="14" t="s">
        <v>33</v>
      </c>
      <c r="C77" s="12"/>
      <c r="D77" s="27">
        <v>0.4</v>
      </c>
      <c r="E77" s="27">
        <v>0.4</v>
      </c>
      <c r="F77" s="27">
        <v>0.5</v>
      </c>
      <c r="G77" s="27">
        <v>0.4</v>
      </c>
      <c r="H77" s="27">
        <v>0.6</v>
      </c>
      <c r="I77" s="27">
        <v>0.7</v>
      </c>
      <c r="J77" s="27">
        <v>0.70000000000000007</v>
      </c>
      <c r="K77" s="27">
        <v>1</v>
      </c>
      <c r="L77" s="27">
        <v>1.1000000000000001</v>
      </c>
      <c r="M77" s="27">
        <v>1.6</v>
      </c>
      <c r="N77" s="27">
        <v>2.4</v>
      </c>
      <c r="O77" s="27">
        <v>1.5</v>
      </c>
      <c r="P77" s="27">
        <v>1.2</v>
      </c>
      <c r="Q77" s="27">
        <v>1.3</v>
      </c>
      <c r="R77" s="27">
        <v>1.4</v>
      </c>
      <c r="S77" s="27">
        <v>1.5000000000000007</v>
      </c>
      <c r="T77" s="42">
        <v>1.7</v>
      </c>
      <c r="U77" s="35"/>
    </row>
    <row r="78" spans="2:21" x14ac:dyDescent="0.35">
      <c r="B78" s="14" t="s">
        <v>34</v>
      </c>
      <c r="C78" s="12"/>
      <c r="D78" s="27">
        <v>0.3</v>
      </c>
      <c r="E78" s="27">
        <v>0.3</v>
      </c>
      <c r="F78" s="27">
        <v>0.3</v>
      </c>
      <c r="G78" s="27">
        <v>0.6</v>
      </c>
      <c r="H78" s="27">
        <v>1.7</v>
      </c>
      <c r="I78" s="27">
        <v>1.1000000000000001</v>
      </c>
      <c r="J78" s="27">
        <v>3.6</v>
      </c>
      <c r="K78" s="27">
        <v>1</v>
      </c>
      <c r="L78" s="27">
        <v>3.2</v>
      </c>
      <c r="M78" s="27">
        <v>22.9</v>
      </c>
      <c r="N78" s="27">
        <v>8</v>
      </c>
      <c r="O78" s="27">
        <v>6.6</v>
      </c>
      <c r="P78" s="27">
        <v>6.8</v>
      </c>
      <c r="Q78" s="27">
        <v>6.6</v>
      </c>
      <c r="R78" s="27">
        <v>6.7</v>
      </c>
      <c r="S78" s="27">
        <v>6.5999999999999979</v>
      </c>
      <c r="T78" s="42">
        <v>6.1</v>
      </c>
      <c r="U78" s="35"/>
    </row>
    <row r="79" spans="2:21" x14ac:dyDescent="0.35">
      <c r="B79" s="14" t="s">
        <v>16</v>
      </c>
      <c r="C79" s="12"/>
      <c r="D79" s="18">
        <f>+D23</f>
        <v>0</v>
      </c>
      <c r="E79" s="18">
        <f>+E23</f>
        <v>0</v>
      </c>
      <c r="F79" s="18">
        <f>+F23</f>
        <v>0.9</v>
      </c>
      <c r="G79" s="18">
        <f>+G23</f>
        <v>3.6</v>
      </c>
      <c r="H79" s="18">
        <f>+H23</f>
        <v>0.4</v>
      </c>
      <c r="I79" s="18">
        <f>+I23</f>
        <v>0.2</v>
      </c>
      <c r="J79" s="18">
        <f>+J23</f>
        <v>0.4</v>
      </c>
      <c r="K79" s="18">
        <f>+K23</f>
        <v>0.7</v>
      </c>
      <c r="L79" s="18">
        <f>+L23</f>
        <v>0</v>
      </c>
      <c r="M79" s="18">
        <f>+M23</f>
        <v>0</v>
      </c>
      <c r="N79" s="18">
        <f>+N23</f>
        <v>6.8</v>
      </c>
      <c r="O79" s="18">
        <f>+O23</f>
        <v>-0.5</v>
      </c>
      <c r="P79" s="18">
        <f>+P23</f>
        <v>0</v>
      </c>
      <c r="Q79" s="18">
        <f>+Q23</f>
        <v>0</v>
      </c>
      <c r="R79" s="18">
        <f>+R23</f>
        <v>0</v>
      </c>
      <c r="S79" s="18">
        <v>0</v>
      </c>
      <c r="T79" s="18">
        <v>0</v>
      </c>
      <c r="U79" s="35"/>
    </row>
    <row r="80" spans="2:21" x14ac:dyDescent="0.35">
      <c r="B80" s="14" t="s">
        <v>17</v>
      </c>
      <c r="C80" s="12"/>
      <c r="D80" s="27">
        <f>+D24</f>
        <v>0</v>
      </c>
      <c r="E80" s="27">
        <f>+E24</f>
        <v>0</v>
      </c>
      <c r="F80" s="27">
        <f>+F24</f>
        <v>1.3</v>
      </c>
      <c r="G80" s="27">
        <f>+G24</f>
        <v>0.1</v>
      </c>
      <c r="H80" s="27">
        <f>+H24</f>
        <v>0.1</v>
      </c>
      <c r="I80" s="27">
        <f>+I24</f>
        <v>0.1</v>
      </c>
      <c r="J80" s="27">
        <f>+J24</f>
        <v>0.1</v>
      </c>
      <c r="K80" s="27">
        <f>+K24</f>
        <v>0</v>
      </c>
      <c r="L80" s="27">
        <f>+L24</f>
        <v>1</v>
      </c>
      <c r="M80" s="27">
        <f>+M24</f>
        <v>1.9</v>
      </c>
      <c r="N80" s="27">
        <f>+N24</f>
        <v>2.2000000000000002</v>
      </c>
      <c r="O80" s="27">
        <f>+O24</f>
        <v>-0.5</v>
      </c>
      <c r="P80" s="27">
        <f>+P24</f>
        <v>0</v>
      </c>
      <c r="Q80" s="27">
        <f>+Q24</f>
        <v>0</v>
      </c>
      <c r="R80" s="27">
        <f>+R24</f>
        <v>0</v>
      </c>
      <c r="S80" s="27">
        <v>0</v>
      </c>
      <c r="T80" s="27">
        <v>0</v>
      </c>
      <c r="U80" s="35"/>
    </row>
    <row r="81" spans="2:21" x14ac:dyDescent="0.35">
      <c r="B81" s="14" t="s">
        <v>42</v>
      </c>
      <c r="C81" s="12"/>
      <c r="D81" s="27">
        <f>+D25</f>
        <v>0</v>
      </c>
      <c r="E81" s="27">
        <f>+E25</f>
        <v>0</v>
      </c>
      <c r="F81" s="27">
        <f>+F25</f>
        <v>0</v>
      </c>
      <c r="G81" s="27">
        <f>+G25</f>
        <v>0</v>
      </c>
      <c r="H81" s="27">
        <f>+H25</f>
        <v>0</v>
      </c>
      <c r="I81" s="27">
        <f>+I25</f>
        <v>0</v>
      </c>
      <c r="J81" s="27">
        <f>+J25</f>
        <v>0</v>
      </c>
      <c r="K81" s="27">
        <f>+K25</f>
        <v>0</v>
      </c>
      <c r="L81" s="27">
        <f>+L25</f>
        <v>0</v>
      </c>
      <c r="M81" s="27">
        <f>+M25</f>
        <v>-4.3</v>
      </c>
      <c r="N81" s="27">
        <f>+N25</f>
        <v>0</v>
      </c>
      <c r="O81" s="27">
        <f>+O25</f>
        <v>0</v>
      </c>
      <c r="P81" s="27">
        <f>+P25</f>
        <v>0</v>
      </c>
      <c r="Q81" s="27">
        <f>+Q25</f>
        <v>0</v>
      </c>
      <c r="R81" s="27">
        <f>+R25</f>
        <v>0</v>
      </c>
      <c r="S81" s="27">
        <v>0</v>
      </c>
      <c r="T81" s="42">
        <v>-33.4</v>
      </c>
      <c r="U81" s="35"/>
    </row>
    <row r="82" spans="2:21" ht="14.5" customHeight="1" x14ac:dyDescent="0.35">
      <c r="B82" s="14" t="s">
        <v>43</v>
      </c>
      <c r="C82" s="12"/>
      <c r="D82" s="27">
        <f>+D26</f>
        <v>0</v>
      </c>
      <c r="E82" s="27">
        <f>+E26</f>
        <v>0</v>
      </c>
      <c r="F82" s="27">
        <f>+F26</f>
        <v>0</v>
      </c>
      <c r="G82" s="27">
        <f>+G26</f>
        <v>0</v>
      </c>
      <c r="H82" s="27">
        <f>+H26</f>
        <v>0</v>
      </c>
      <c r="I82" s="27">
        <f>+I26</f>
        <v>0</v>
      </c>
      <c r="J82" s="27">
        <f>+J26</f>
        <v>0</v>
      </c>
      <c r="K82" s="27">
        <f>+K26</f>
        <v>0</v>
      </c>
      <c r="L82" s="27">
        <f>+L26</f>
        <v>-2</v>
      </c>
      <c r="M82" s="27">
        <f>+M26</f>
        <v>-7.6</v>
      </c>
      <c r="N82" s="27">
        <f>+N26</f>
        <v>0</v>
      </c>
      <c r="O82" s="27">
        <f>+O26</f>
        <v>0</v>
      </c>
      <c r="P82" s="27">
        <f>+P26</f>
        <v>0</v>
      </c>
      <c r="Q82" s="27">
        <f>+Q26</f>
        <v>0</v>
      </c>
      <c r="R82" s="27">
        <f>+R26</f>
        <v>0</v>
      </c>
      <c r="S82" s="27">
        <v>0</v>
      </c>
      <c r="T82" s="42">
        <v>0.2</v>
      </c>
      <c r="U82" s="35"/>
    </row>
    <row r="83" spans="2:21" ht="14.5" customHeight="1" x14ac:dyDescent="0.35">
      <c r="B83" s="14" t="s">
        <v>18</v>
      </c>
      <c r="C83" s="12"/>
      <c r="D83" s="27">
        <f>+D27</f>
        <v>0</v>
      </c>
      <c r="E83" s="27">
        <f>+E27</f>
        <v>0</v>
      </c>
      <c r="F83" s="27">
        <f>+F27</f>
        <v>0</v>
      </c>
      <c r="G83" s="27">
        <f>+G27</f>
        <v>0</v>
      </c>
      <c r="H83" s="27">
        <f>+H27</f>
        <v>-17.100000000000001</v>
      </c>
      <c r="I83" s="27">
        <f>+I27</f>
        <v>-6.9</v>
      </c>
      <c r="J83" s="27">
        <f>+J27</f>
        <v>-9.1</v>
      </c>
      <c r="K83" s="27">
        <f>+K27</f>
        <v>-1.7</v>
      </c>
      <c r="L83" s="27">
        <f>+L27</f>
        <v>5.6</v>
      </c>
      <c r="M83" s="27">
        <f>+M27</f>
        <v>0</v>
      </c>
      <c r="N83" s="27">
        <f>+N27</f>
        <v>0</v>
      </c>
      <c r="O83" s="27">
        <f>+O27</f>
        <v>0</v>
      </c>
      <c r="P83" s="27">
        <f>+P27</f>
        <v>0</v>
      </c>
      <c r="Q83" s="27">
        <f>+Q27</f>
        <v>0</v>
      </c>
      <c r="R83" s="27">
        <f>+R27</f>
        <v>0</v>
      </c>
      <c r="S83" s="27">
        <v>0</v>
      </c>
      <c r="T83" s="27">
        <v>0</v>
      </c>
      <c r="U83" s="35"/>
    </row>
    <row r="84" spans="2:21" x14ac:dyDescent="0.35">
      <c r="B84" s="14" t="s">
        <v>19</v>
      </c>
      <c r="C84" s="12"/>
      <c r="D84" s="28">
        <f>+D28</f>
        <v>0</v>
      </c>
      <c r="E84" s="28">
        <f>+E28</f>
        <v>0</v>
      </c>
      <c r="F84" s="28">
        <f>+F28</f>
        <v>0</v>
      </c>
      <c r="G84" s="28">
        <f>+G28</f>
        <v>0</v>
      </c>
      <c r="H84" s="28">
        <f>+H28</f>
        <v>2.2000000000000002</v>
      </c>
      <c r="I84" s="28">
        <f>+I28</f>
        <v>0.7</v>
      </c>
      <c r="J84" s="28">
        <f>+J28</f>
        <v>0.6</v>
      </c>
      <c r="K84" s="28">
        <f>+K28</f>
        <v>0.1</v>
      </c>
      <c r="L84" s="28">
        <f>+L28</f>
        <v>4.0999999999999996</v>
      </c>
      <c r="M84" s="28">
        <f>+M28</f>
        <v>-17.5</v>
      </c>
      <c r="N84" s="28">
        <f>+N28</f>
        <v>-0.7</v>
      </c>
      <c r="O84" s="28">
        <f>+O28</f>
        <v>-9.9999999999999645E-2</v>
      </c>
      <c r="P84" s="28">
        <f>+P28</f>
        <v>-0.1</v>
      </c>
      <c r="Q84" s="28">
        <f>+Q28</f>
        <v>0.2</v>
      </c>
      <c r="R84" s="28">
        <f>+R28</f>
        <v>-0.2</v>
      </c>
      <c r="S84" s="28">
        <v>-0.19999999999999998</v>
      </c>
      <c r="T84" s="41">
        <v>0.5</v>
      </c>
      <c r="U84" s="35"/>
    </row>
    <row r="85" spans="2:21" ht="16" thickBot="1" x14ac:dyDescent="0.4">
      <c r="B85" s="11" t="s">
        <v>62</v>
      </c>
      <c r="C85" s="11"/>
      <c r="D85" s="29">
        <f t="shared" ref="D85:Q85" si="11">SUM(D74:D84)</f>
        <v>6.799999999999998</v>
      </c>
      <c r="E85" s="29">
        <f t="shared" si="11"/>
        <v>4.8999999999999995</v>
      </c>
      <c r="F85" s="29">
        <f t="shared" si="11"/>
        <v>-0.80000000000000449</v>
      </c>
      <c r="G85" s="29">
        <f t="shared" si="11"/>
        <v>-8.9999999999999964</v>
      </c>
      <c r="H85" s="29">
        <f t="shared" si="11"/>
        <v>-8.0000000000000071</v>
      </c>
      <c r="I85" s="29">
        <f t="shared" si="11"/>
        <v>-4.6000000000000059</v>
      </c>
      <c r="J85" s="29">
        <f t="shared" si="11"/>
        <v>-11.30000000000001</v>
      </c>
      <c r="K85" s="29">
        <f t="shared" si="11"/>
        <v>-12.599999999999994</v>
      </c>
      <c r="L85" s="29">
        <f t="shared" si="11"/>
        <v>-18.300000000000011</v>
      </c>
      <c r="M85" s="29">
        <f t="shared" si="11"/>
        <v>-28.500000000000014</v>
      </c>
      <c r="N85" s="29">
        <f t="shared" si="11"/>
        <v>-27.499999999999996</v>
      </c>
      <c r="O85" s="29">
        <f t="shared" si="11"/>
        <v>-12.800000000000004</v>
      </c>
      <c r="P85" s="29">
        <f t="shared" si="11"/>
        <v>-4.5000000000000009</v>
      </c>
      <c r="Q85" s="29">
        <f t="shared" si="11"/>
        <v>-13.100000000000003</v>
      </c>
      <c r="R85" s="29">
        <f>SUM(R74:R84)</f>
        <v>-2.5000000000000089</v>
      </c>
      <c r="S85" s="29">
        <f>SUM(S74:S84)</f>
        <v>9.9999999999999893</v>
      </c>
      <c r="T85" s="29">
        <f>SUM(T74:T84)</f>
        <v>13.199999999999992</v>
      </c>
      <c r="U85" s="35"/>
    </row>
    <row r="86" spans="2:21" ht="16" thickTop="1" x14ac:dyDescent="0.35"/>
    <row r="87" spans="2:21" x14ac:dyDescent="0.35">
      <c r="B87" s="54" t="s">
        <v>45</v>
      </c>
      <c r="S87" s="34"/>
      <c r="T87" s="31"/>
    </row>
    <row r="88" spans="2:21" x14ac:dyDescent="0.35">
      <c r="S88" s="34"/>
      <c r="T88" s="34"/>
    </row>
    <row r="89" spans="2:21" x14ac:dyDescent="0.35">
      <c r="B89" s="30"/>
      <c r="N89" s="24"/>
      <c r="O89" s="24"/>
      <c r="P89" s="24"/>
      <c r="Q89" s="24"/>
      <c r="R89" s="24"/>
    </row>
    <row r="90" spans="2:21" x14ac:dyDescent="0.35">
      <c r="D90" s="5" t="s">
        <v>0</v>
      </c>
      <c r="E90" s="5" t="s">
        <v>1</v>
      </c>
      <c r="F90" s="5" t="s">
        <v>2</v>
      </c>
      <c r="G90" s="5" t="s">
        <v>3</v>
      </c>
      <c r="H90" s="5" t="s">
        <v>28</v>
      </c>
      <c r="I90" s="5" t="s">
        <v>29</v>
      </c>
      <c r="J90" s="5" t="s">
        <v>30</v>
      </c>
      <c r="K90" s="5" t="s">
        <v>31</v>
      </c>
      <c r="L90" s="5" t="s">
        <v>32</v>
      </c>
      <c r="M90" s="5" t="s">
        <v>40</v>
      </c>
      <c r="N90" s="5" t="s">
        <v>41</v>
      </c>
      <c r="O90" s="5" t="s">
        <v>46</v>
      </c>
      <c r="P90" s="5" t="s">
        <v>48</v>
      </c>
      <c r="Q90" s="5" t="s">
        <v>52</v>
      </c>
      <c r="R90" s="5" t="str">
        <f>R$8</f>
        <v>Q3 2023</v>
      </c>
      <c r="S90" s="5" t="str">
        <f>S$8</f>
        <v>Q4 2023</v>
      </c>
      <c r="T90" s="5" t="str">
        <f>T$8</f>
        <v>Q1 2024</v>
      </c>
    </row>
    <row r="91" spans="2:21" x14ac:dyDescent="0.35"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2:21" x14ac:dyDescent="0.35">
      <c r="B92" s="37" t="s">
        <v>35</v>
      </c>
      <c r="P92" s="26">
        <f>+P32</f>
        <v>-14</v>
      </c>
      <c r="Q92" s="26">
        <f>+Q32</f>
        <v>-22.6</v>
      </c>
      <c r="R92" s="26">
        <f>+R32</f>
        <v>-12.100000000000009</v>
      </c>
      <c r="S92" s="26">
        <f>+S32</f>
        <v>0.19999999999999138</v>
      </c>
      <c r="T92" s="26">
        <f>+T32</f>
        <v>34.199999999999982</v>
      </c>
    </row>
    <row r="93" spans="2:21" x14ac:dyDescent="0.35">
      <c r="B93" s="38" t="s">
        <v>34</v>
      </c>
      <c r="P93" s="27">
        <v>6.8</v>
      </c>
      <c r="Q93" s="27">
        <v>6.6</v>
      </c>
      <c r="R93" s="27">
        <v>6.7</v>
      </c>
      <c r="S93" s="27">
        <v>6.5999999999999979</v>
      </c>
      <c r="T93" s="27">
        <v>6.1</v>
      </c>
    </row>
    <row r="94" spans="2:21" x14ac:dyDescent="0.35">
      <c r="B94" s="14" t="s">
        <v>42</v>
      </c>
      <c r="P94" s="27">
        <v>0</v>
      </c>
      <c r="Q94" s="27">
        <v>0</v>
      </c>
      <c r="R94" s="27">
        <v>0</v>
      </c>
      <c r="S94" s="27">
        <v>0</v>
      </c>
      <c r="T94" s="27">
        <v>-33.4</v>
      </c>
    </row>
    <row r="95" spans="2:21" x14ac:dyDescent="0.35">
      <c r="B95" s="38" t="s">
        <v>43</v>
      </c>
      <c r="P95" s="27">
        <v>0</v>
      </c>
      <c r="Q95" s="27">
        <v>0</v>
      </c>
      <c r="R95" s="27">
        <v>0</v>
      </c>
      <c r="S95" s="27">
        <v>0</v>
      </c>
      <c r="T95" s="27">
        <v>0.2</v>
      </c>
    </row>
    <row r="96" spans="2:21" x14ac:dyDescent="0.35">
      <c r="B96" s="38" t="s">
        <v>57</v>
      </c>
      <c r="P96" s="27">
        <v>-0.1</v>
      </c>
      <c r="Q96" s="27">
        <v>0.2</v>
      </c>
      <c r="R96" s="27">
        <v>-0.2</v>
      </c>
      <c r="S96" s="27">
        <v>-0.19999999999999998</v>
      </c>
      <c r="T96" s="27">
        <v>0.5</v>
      </c>
    </row>
    <row r="97" spans="2:20" x14ac:dyDescent="0.35">
      <c r="B97" s="38" t="s">
        <v>58</v>
      </c>
      <c r="P97" s="27">
        <v>0</v>
      </c>
      <c r="Q97" s="27">
        <v>0</v>
      </c>
      <c r="R97" s="27">
        <v>0</v>
      </c>
      <c r="S97" s="27">
        <v>0</v>
      </c>
      <c r="T97" s="27">
        <v>0.5</v>
      </c>
    </row>
    <row r="98" spans="2:20" ht="16" thickBot="1" x14ac:dyDescent="0.4">
      <c r="B98" s="37" t="s">
        <v>59</v>
      </c>
      <c r="P98" s="39">
        <f>SUM(P92:P97)</f>
        <v>-7.3</v>
      </c>
      <c r="Q98" s="39">
        <f t="shared" ref="Q98:T98" si="12">SUM(Q92:Q97)</f>
        <v>-15.8</v>
      </c>
      <c r="R98" s="39">
        <f t="shared" si="12"/>
        <v>-5.6000000000000085</v>
      </c>
      <c r="S98" s="39">
        <f t="shared" si="12"/>
        <v>6.599999999999989</v>
      </c>
      <c r="T98" s="39">
        <f t="shared" si="12"/>
        <v>8.0999999999999837</v>
      </c>
    </row>
    <row r="99" spans="2:20" ht="16" thickTop="1" x14ac:dyDescent="0.35"/>
  </sheetData>
  <mergeCells count="21">
    <mergeCell ref="B3:T3"/>
    <mergeCell ref="B4:T4"/>
    <mergeCell ref="B5:T5"/>
    <mergeCell ref="B6:T6"/>
    <mergeCell ref="B44:T44"/>
    <mergeCell ref="B54:T54"/>
    <mergeCell ref="B55:T55"/>
    <mergeCell ref="D71:E71"/>
    <mergeCell ref="F71:G71"/>
    <mergeCell ref="H7:I7"/>
    <mergeCell ref="J7:K7"/>
    <mergeCell ref="D7:E7"/>
    <mergeCell ref="F7:G7"/>
    <mergeCell ref="H41:L41"/>
    <mergeCell ref="B53:T53"/>
    <mergeCell ref="B68:T68"/>
    <mergeCell ref="B67:T67"/>
    <mergeCell ref="B42:T42"/>
    <mergeCell ref="B43:T43"/>
    <mergeCell ref="B70:T70"/>
    <mergeCell ref="B69:T69"/>
  </mergeCells>
  <pageMargins left="0.7" right="0.7" top="0.7" bottom="0.7" header="0.3" footer="0.3"/>
  <pageSetup scale="33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Dan Ury</cp:lastModifiedBy>
  <cp:lastPrinted>2023-03-27T21:17:53Z</cp:lastPrinted>
  <dcterms:created xsi:type="dcterms:W3CDTF">2022-04-19T21:38:00Z</dcterms:created>
  <dcterms:modified xsi:type="dcterms:W3CDTF">2024-05-09T20:57:46Z</dcterms:modified>
</cp:coreProperties>
</file>