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2025\Q1'25\"/>
    </mc:Choice>
  </mc:AlternateContent>
  <xr:revisionPtr revIDLastSave="0" documentId="13_ncr:1_{63AF8337-DC88-4A04-AD06-F8220E7A921D}" xr6:coauthVersionLast="47" xr6:coauthVersionMax="47" xr10:uidLastSave="{00000000-0000-0000-0000-000000000000}"/>
  <bookViews>
    <workbookView xWindow="20" yWindow="740" windowWidth="21580" windowHeight="1276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Tables'!$B$2:$T$91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0" i="2" l="1"/>
  <c r="X87" i="2" l="1"/>
  <c r="X86" i="2"/>
  <c r="X82" i="2"/>
  <c r="X75" i="2"/>
  <c r="X73" i="2"/>
  <c r="X72" i="2"/>
  <c r="X71" i="2"/>
  <c r="X85" i="2"/>
  <c r="X64" i="2"/>
  <c r="X50" i="2"/>
  <c r="X39" i="2"/>
  <c r="X76" i="2"/>
  <c r="X88" i="2"/>
  <c r="X29" i="2"/>
  <c r="X13" i="2"/>
  <c r="X30" i="2" l="1"/>
  <c r="X41" i="2"/>
  <c r="X43" i="2" s="1"/>
  <c r="X53" i="2" s="1"/>
  <c r="X67" i="2"/>
  <c r="X89" i="2"/>
  <c r="X74" i="2"/>
  <c r="X68" i="2"/>
  <c r="X52" i="2"/>
  <c r="W85" i="2"/>
  <c r="W75" i="2"/>
  <c r="W73" i="2"/>
  <c r="W72" i="2"/>
  <c r="W71" i="2"/>
  <c r="W82" i="2"/>
  <c r="W87" i="2"/>
  <c r="W86" i="2"/>
  <c r="W64" i="2"/>
  <c r="W50" i="2"/>
  <c r="W39" i="2"/>
  <c r="W88" i="2"/>
  <c r="W68" i="2"/>
  <c r="W89" i="2"/>
  <c r="W67" i="2"/>
  <c r="W13" i="2"/>
  <c r="X54" i="2" l="1"/>
  <c r="W52" i="2"/>
  <c r="W76" i="2"/>
  <c r="W74" i="2"/>
  <c r="W20" i="2"/>
  <c r="W29" i="2"/>
  <c r="X55" i="2" l="1"/>
  <c r="W41" i="2"/>
  <c r="W43" i="2" s="1"/>
  <c r="W53" i="2" s="1"/>
  <c r="W54" i="2" s="1"/>
  <c r="W30" i="2"/>
  <c r="W32" i="2" l="1"/>
  <c r="W55" i="2"/>
  <c r="W84" i="2"/>
  <c r="W91" i="2" s="1"/>
  <c r="W66" i="2" l="1"/>
  <c r="W77" i="2" s="1"/>
  <c r="U86" i="2" l="1"/>
  <c r="T86" i="2"/>
  <c r="S86" i="2"/>
  <c r="R86" i="2"/>
  <c r="Q86" i="2"/>
  <c r="P86" i="2"/>
  <c r="V76" i="2" l="1"/>
  <c r="U76" i="2"/>
  <c r="T76" i="2"/>
  <c r="S76" i="2"/>
  <c r="V75" i="2"/>
  <c r="U75" i="2"/>
  <c r="T75" i="2"/>
  <c r="S75" i="2"/>
  <c r="V74" i="2"/>
  <c r="U74" i="2"/>
  <c r="T74" i="2"/>
  <c r="S74" i="2"/>
  <c r="V73" i="2"/>
  <c r="U73" i="2"/>
  <c r="T73" i="2"/>
  <c r="S73" i="2"/>
  <c r="V72" i="2"/>
  <c r="U72" i="2"/>
  <c r="T72" i="2"/>
  <c r="S72" i="2"/>
  <c r="U71" i="2"/>
  <c r="T71" i="2"/>
  <c r="S71" i="2"/>
  <c r="V68" i="2"/>
  <c r="U68" i="2"/>
  <c r="T68" i="2"/>
  <c r="S68" i="2"/>
  <c r="V67" i="2"/>
  <c r="U67" i="2"/>
  <c r="T67" i="2"/>
  <c r="S67" i="2"/>
  <c r="V89" i="2"/>
  <c r="U89" i="2"/>
  <c r="T89" i="2"/>
  <c r="S89" i="2"/>
  <c r="R89" i="2"/>
  <c r="Q89" i="2"/>
  <c r="P89" i="2"/>
  <c r="V88" i="2"/>
  <c r="U88" i="2"/>
  <c r="T88" i="2"/>
  <c r="S88" i="2"/>
  <c r="R88" i="2"/>
  <c r="Q88" i="2"/>
  <c r="V87" i="2"/>
  <c r="U87" i="2"/>
  <c r="T87" i="2"/>
  <c r="S87" i="2"/>
  <c r="R87" i="2"/>
  <c r="Q87" i="2"/>
  <c r="P88" i="2"/>
  <c r="P87" i="2"/>
  <c r="V85" i="2"/>
  <c r="U85" i="2"/>
  <c r="T85" i="2"/>
  <c r="S85" i="2"/>
  <c r="R85" i="2"/>
  <c r="Q85" i="2"/>
  <c r="P85" i="2"/>
  <c r="V82" i="2"/>
  <c r="V64" i="2"/>
  <c r="V50" i="2"/>
  <c r="V39" i="2"/>
  <c r="V29" i="2"/>
  <c r="V20" i="2"/>
  <c r="V13" i="2"/>
  <c r="V52" i="2" l="1"/>
  <c r="V41" i="2"/>
  <c r="V43" i="2" s="1"/>
  <c r="V53" i="2" s="1"/>
  <c r="V30" i="2"/>
  <c r="V54" i="2" l="1"/>
  <c r="V32" i="2"/>
  <c r="U82" i="2"/>
  <c r="U64" i="2"/>
  <c r="U39" i="2"/>
  <c r="U50" i="2"/>
  <c r="U29" i="2"/>
  <c r="U20" i="2"/>
  <c r="U13" i="2"/>
  <c r="V55" i="2" l="1"/>
  <c r="V84" i="2"/>
  <c r="V91" i="2" s="1"/>
  <c r="V66" i="2"/>
  <c r="V77" i="2" s="1"/>
  <c r="U41" i="2"/>
  <c r="U52" i="2"/>
  <c r="U30" i="2"/>
  <c r="U32" i="2" l="1"/>
  <c r="T50" i="2"/>
  <c r="S50" i="2"/>
  <c r="R50" i="2"/>
  <c r="T39" i="2"/>
  <c r="S39" i="2"/>
  <c r="R39" i="2"/>
  <c r="U84" i="2" l="1"/>
  <c r="U91" i="2" s="1"/>
  <c r="U66" i="2"/>
  <c r="U77" i="2" s="1"/>
  <c r="T13" i="2"/>
  <c r="T52" i="2" l="1"/>
  <c r="T82" i="2"/>
  <c r="S82" i="2"/>
  <c r="R82" i="2"/>
  <c r="T64" i="2" l="1"/>
  <c r="T29" i="2"/>
  <c r="T20" i="2"/>
  <c r="S29" i="2"/>
  <c r="S20" i="2"/>
  <c r="S13" i="2"/>
  <c r="T41" i="2" l="1"/>
  <c r="T43" i="2" s="1"/>
  <c r="T53" i="2" s="1"/>
  <c r="S41" i="2"/>
  <c r="S43" i="2" s="1"/>
  <c r="S53" i="2" s="1"/>
  <c r="S52" i="2"/>
  <c r="T30" i="2"/>
  <c r="S30" i="2"/>
  <c r="S64" i="2"/>
  <c r="R64" i="2"/>
  <c r="R13" i="2"/>
  <c r="R20" i="2"/>
  <c r="T32" i="2" l="1"/>
  <c r="T54" i="2"/>
  <c r="S54" i="2"/>
  <c r="R41" i="2"/>
  <c r="R43" i="2" s="1"/>
  <c r="R53" i="2" s="1"/>
  <c r="R52" i="2"/>
  <c r="T84" i="2"/>
  <c r="T91" i="2" s="1"/>
  <c r="S32" i="2"/>
  <c r="Q76" i="2"/>
  <c r="P76" i="2"/>
  <c r="N76" i="2"/>
  <c r="M76" i="2"/>
  <c r="L76" i="2"/>
  <c r="K76" i="2"/>
  <c r="J76" i="2"/>
  <c r="I76" i="2"/>
  <c r="H76" i="2"/>
  <c r="G76" i="2"/>
  <c r="F76" i="2"/>
  <c r="E76" i="2"/>
  <c r="D76" i="2"/>
  <c r="R76" i="2"/>
  <c r="R75" i="2"/>
  <c r="Q75" i="2"/>
  <c r="P75" i="2"/>
  <c r="N75" i="2"/>
  <c r="M75" i="2"/>
  <c r="K75" i="2"/>
  <c r="J75" i="2"/>
  <c r="I75" i="2"/>
  <c r="H75" i="2"/>
  <c r="G75" i="2"/>
  <c r="F75" i="2"/>
  <c r="E75" i="2"/>
  <c r="D75" i="2"/>
  <c r="L75" i="2"/>
  <c r="R74" i="2"/>
  <c r="Q74" i="2"/>
  <c r="P74" i="2"/>
  <c r="N74" i="2"/>
  <c r="M74" i="2"/>
  <c r="K74" i="2"/>
  <c r="J74" i="2"/>
  <c r="I74" i="2"/>
  <c r="H74" i="2"/>
  <c r="G74" i="2"/>
  <c r="F74" i="2"/>
  <c r="E74" i="2"/>
  <c r="D74" i="2"/>
  <c r="L74" i="2"/>
  <c r="L73" i="2"/>
  <c r="K73" i="2"/>
  <c r="J73" i="2"/>
  <c r="I73" i="2"/>
  <c r="H73" i="2"/>
  <c r="G73" i="2"/>
  <c r="F73" i="2"/>
  <c r="E73" i="2"/>
  <c r="D73" i="2"/>
  <c r="Q73" i="2"/>
  <c r="P73" i="2"/>
  <c r="N73" i="2"/>
  <c r="M73" i="2"/>
  <c r="R73" i="2"/>
  <c r="R72" i="2"/>
  <c r="Q72" i="2"/>
  <c r="P72" i="2"/>
  <c r="N72" i="2"/>
  <c r="M72" i="2"/>
  <c r="L72" i="2"/>
  <c r="K72" i="2"/>
  <c r="J72" i="2"/>
  <c r="I72" i="2"/>
  <c r="H72" i="2"/>
  <c r="G72" i="2"/>
  <c r="E72" i="2"/>
  <c r="D72" i="2"/>
  <c r="F72" i="2"/>
  <c r="Q71" i="2"/>
  <c r="P71" i="2"/>
  <c r="N71" i="2"/>
  <c r="M71" i="2"/>
  <c r="L71" i="2"/>
  <c r="K71" i="2"/>
  <c r="J71" i="2"/>
  <c r="I71" i="2"/>
  <c r="H71" i="2"/>
  <c r="G71" i="2"/>
  <c r="F71" i="2"/>
  <c r="E71" i="2"/>
  <c r="D71" i="2"/>
  <c r="R71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Q67" i="2"/>
  <c r="P67" i="2"/>
  <c r="N67" i="2"/>
  <c r="M67" i="2"/>
  <c r="L67" i="2"/>
  <c r="K67" i="2"/>
  <c r="J67" i="2"/>
  <c r="I67" i="2"/>
  <c r="H67" i="2"/>
  <c r="G67" i="2"/>
  <c r="F67" i="2"/>
  <c r="E67" i="2"/>
  <c r="D67" i="2"/>
  <c r="R67" i="2"/>
  <c r="O73" i="2"/>
  <c r="O74" i="2"/>
  <c r="O75" i="2"/>
  <c r="O76" i="2"/>
  <c r="O72" i="2"/>
  <c r="O71" i="2"/>
  <c r="O67" i="2"/>
  <c r="Q29" i="2"/>
  <c r="P29" i="2"/>
  <c r="N29" i="2"/>
  <c r="M29" i="2"/>
  <c r="L29" i="2"/>
  <c r="K29" i="2"/>
  <c r="J29" i="2"/>
  <c r="I29" i="2"/>
  <c r="H29" i="2"/>
  <c r="G29" i="2"/>
  <c r="F29" i="2"/>
  <c r="E29" i="2"/>
  <c r="D29" i="2"/>
  <c r="R2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Q20" i="2"/>
  <c r="P20" i="2"/>
  <c r="M20" i="2"/>
  <c r="L20" i="2"/>
  <c r="K20" i="2"/>
  <c r="J20" i="2"/>
  <c r="I20" i="2"/>
  <c r="H20" i="2"/>
  <c r="G20" i="2"/>
  <c r="F20" i="2"/>
  <c r="E20" i="2"/>
  <c r="D20" i="2"/>
  <c r="N20" i="2"/>
  <c r="T66" i="2" l="1"/>
  <c r="T77" i="2" s="1"/>
  <c r="S55" i="2"/>
  <c r="T55" i="2"/>
  <c r="S84" i="2"/>
  <c r="S91" i="2" s="1"/>
  <c r="R54" i="2"/>
  <c r="P41" i="2"/>
  <c r="P43" i="2" s="1"/>
  <c r="P53" i="2" s="1"/>
  <c r="H41" i="2"/>
  <c r="H43" i="2" s="1"/>
  <c r="H53" i="2" s="1"/>
  <c r="D52" i="2"/>
  <c r="L52" i="2"/>
  <c r="I41" i="2"/>
  <c r="I43" i="2" s="1"/>
  <c r="I53" i="2" s="1"/>
  <c r="E52" i="2"/>
  <c r="M52" i="2"/>
  <c r="F41" i="2"/>
  <c r="F43" i="2" s="1"/>
  <c r="F53" i="2" s="1"/>
  <c r="J41" i="2"/>
  <c r="J43" i="2" s="1"/>
  <c r="J53" i="2" s="1"/>
  <c r="F52" i="2"/>
  <c r="N52" i="2"/>
  <c r="N41" i="2"/>
  <c r="N43" i="2" s="1"/>
  <c r="N53" i="2" s="1"/>
  <c r="K41" i="2"/>
  <c r="K43" i="2" s="1"/>
  <c r="K53" i="2" s="1"/>
  <c r="G52" i="2"/>
  <c r="J52" i="2"/>
  <c r="D41" i="2"/>
  <c r="D43" i="2" s="1"/>
  <c r="D53" i="2" s="1"/>
  <c r="L41" i="2"/>
  <c r="L43" i="2" s="1"/>
  <c r="L53" i="2" s="1"/>
  <c r="H52" i="2"/>
  <c r="P52" i="2"/>
  <c r="E41" i="2"/>
  <c r="E43" i="2" s="1"/>
  <c r="E53" i="2" s="1"/>
  <c r="M41" i="2"/>
  <c r="M43" i="2" s="1"/>
  <c r="M53" i="2" s="1"/>
  <c r="Q52" i="2"/>
  <c r="G41" i="2"/>
  <c r="G43" i="2" s="1"/>
  <c r="G53" i="2" s="1"/>
  <c r="Q41" i="2"/>
  <c r="Q43" i="2" s="1"/>
  <c r="Q53" i="2" s="1"/>
  <c r="K52" i="2"/>
  <c r="O52" i="2"/>
  <c r="I52" i="2"/>
  <c r="K30" i="2"/>
  <c r="S66" i="2"/>
  <c r="L30" i="2"/>
  <c r="N30" i="2"/>
  <c r="I30" i="2"/>
  <c r="J30" i="2"/>
  <c r="M30" i="2"/>
  <c r="P30" i="2"/>
  <c r="R30" i="2"/>
  <c r="Q30" i="2"/>
  <c r="D30" i="2"/>
  <c r="E30" i="2"/>
  <c r="F30" i="2"/>
  <c r="G30" i="2"/>
  <c r="H30" i="2"/>
  <c r="O29" i="2"/>
  <c r="O20" i="2"/>
  <c r="R55" i="2" l="1"/>
  <c r="K54" i="2"/>
  <c r="K55" i="2" s="1"/>
  <c r="L54" i="2"/>
  <c r="L55" i="2" s="1"/>
  <c r="D54" i="2"/>
  <c r="D55" i="2" s="1"/>
  <c r="N54" i="2"/>
  <c r="J54" i="2"/>
  <c r="J55" i="2" s="1"/>
  <c r="P54" i="2"/>
  <c r="M54" i="2"/>
  <c r="Q54" i="2"/>
  <c r="G54" i="2"/>
  <c r="G55" i="2" s="1"/>
  <c r="F54" i="2"/>
  <c r="F55" i="2" s="1"/>
  <c r="E54" i="2"/>
  <c r="E55" i="2" s="1"/>
  <c r="H54" i="2"/>
  <c r="H55" i="2" s="1"/>
  <c r="I54" i="2"/>
  <c r="I55" i="2" s="1"/>
  <c r="O41" i="2"/>
  <c r="O43" i="2" s="1"/>
  <c r="O53" i="2" s="1"/>
  <c r="J32" i="2"/>
  <c r="M32" i="2"/>
  <c r="I32" i="2"/>
  <c r="H32" i="2"/>
  <c r="K32" i="2"/>
  <c r="P32" i="2"/>
  <c r="F32" i="2"/>
  <c r="S77" i="2"/>
  <c r="N32" i="2"/>
  <c r="D32" i="2"/>
  <c r="G32" i="2"/>
  <c r="E32" i="2"/>
  <c r="L32" i="2"/>
  <c r="Q32" i="2"/>
  <c r="R32" i="2"/>
  <c r="O30" i="2"/>
  <c r="N55" i="2" l="1"/>
  <c r="P55" i="2"/>
  <c r="Q55" i="2"/>
  <c r="M55" i="2"/>
  <c r="P84" i="2"/>
  <c r="P91" i="2" s="1"/>
  <c r="R84" i="2"/>
  <c r="R91" i="2" s="1"/>
  <c r="Q84" i="2"/>
  <c r="Q91" i="2" s="1"/>
  <c r="O54" i="2"/>
  <c r="H66" i="2"/>
  <c r="R66" i="2"/>
  <c r="G66" i="2"/>
  <c r="N66" i="2"/>
  <c r="J66" i="2"/>
  <c r="O32" i="2"/>
  <c r="L66" i="2"/>
  <c r="D66" i="2"/>
  <c r="Q66" i="2"/>
  <c r="I66" i="2"/>
  <c r="F66" i="2"/>
  <c r="K66" i="2"/>
  <c r="E66" i="2"/>
  <c r="P66" i="2"/>
  <c r="M66" i="2"/>
  <c r="O55" i="2" l="1"/>
  <c r="E77" i="2"/>
  <c r="F77" i="2"/>
  <c r="P77" i="2"/>
  <c r="O66" i="2"/>
  <c r="N77" i="2"/>
  <c r="M77" i="2"/>
  <c r="G77" i="2"/>
  <c r="H77" i="2"/>
  <c r="D77" i="2"/>
  <c r="K77" i="2"/>
  <c r="J77" i="2"/>
  <c r="Q77" i="2"/>
  <c r="L77" i="2"/>
  <c r="R77" i="2"/>
  <c r="I77" i="2"/>
  <c r="O77" i="2" l="1"/>
  <c r="U43" i="2" l="1"/>
  <c r="U53" i="2" s="1"/>
  <c r="U54" i="2" s="1"/>
  <c r="U55" i="2" l="1"/>
  <c r="X32" i="2" l="1"/>
  <c r="X84" i="2" l="1"/>
  <c r="X91" i="2" s="1"/>
  <c r="X66" i="2"/>
  <c r="X77" i="2" l="1"/>
</calcChain>
</file>

<file path=xl/sharedStrings.xml><?xml version="1.0" encoding="utf-8"?>
<sst xmlns="http://schemas.openxmlformats.org/spreadsheetml/2006/main" count="142" uniqueCount="65">
  <si>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</si>
  <si>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</si>
  <si>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</si>
  <si>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</si>
  <si>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</si>
  <si>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</si>
  <si>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</si>
  <si>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</si>
  <si>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</si>
  <si>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</si>
  <si>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</si>
  <si>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</si>
  <si>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</si>
  <si>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</si>
  <si>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</si>
  <si>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</si>
  <si>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</si>
  <si>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</si>
  <si>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</si>
  <si>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</si>
  <si>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</si>
  <si>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</si>
  <si>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</si>
  <si>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</si>
  <si>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</si>
  <si>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</si>
  <si>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</si>
  <si>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</si>
  <si>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</si>
  <si>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</si>
  <si>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</si>
  <si>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</si>
  <si>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</si>
  <si>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</si>
  <si>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</si>
  <si>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</si>
  <si>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</si>
  <si>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</si>
  <si>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</si>
  <si>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</si>
  <si>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</si>
  <si>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</si>
  <si>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</si>
  <si>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</si>
  <si>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</si>
  <si>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</si>
  <si>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</si>
  <si>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</si>
  <si>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</si>
  <si>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</si>
  <si>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</si>
  <si>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</si>
  <si>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</si>
  <si>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</si>
  <si>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</si>
  <si>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</si>
  <si>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RECONCILIATION OF OPERATING EXPENSES TO NON-GAAP VARIABLE OPERATING EXPENSES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</si>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</sst>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_);_(&quot;$&quot;* \(#,##0.0\);_(&quot;$&quot;* &quot;-&quot;?_);_(@_)"/>
    <numFmt numFmtId="172" formatCode="_(&quot;$&quot;* #,##0.000_);_(&quot;$&quot;* \(#,##0.000\);_(&quot;$&quot;* &quot;-&quot;?_);_(@_)"/>
    <numFmt numFmtId="173" formatCode="_(* #,##0.000_);_(* \(#,##0.000\);_(* &quot;-&quot;?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5" fillId="0" borderId="0" xfId="2"/>
    <xf numFmtId="0" fontId="5" fillId="0" borderId="0" xfId="2" applyAlignment="1">
      <alignment horizontal="center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5" fontId="8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 indent="2"/>
    </xf>
    <xf numFmtId="0" fontId="8" fillId="0" borderId="0" xfId="2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9" fontId="5" fillId="0" borderId="0" xfId="2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2" applyFont="1"/>
    <xf numFmtId="9" fontId="0" fillId="0" borderId="0" xfId="0" applyNumberFormat="1"/>
    <xf numFmtId="166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8" fontId="0" fillId="0" borderId="0" xfId="0" applyNumberFormat="1"/>
    <xf numFmtId="15" fontId="8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164" fontId="8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vertical="center" wrapText="1"/>
    </xf>
    <xf numFmtId="0" fontId="7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6" fillId="0" borderId="0" xfId="2" applyFont="1"/>
    <xf numFmtId="165" fontId="0" fillId="0" borderId="0" xfId="0" applyNumberFormat="1"/>
    <xf numFmtId="170" fontId="5" fillId="0" borderId="0" xfId="2" applyNumberFormat="1" applyAlignment="1">
      <alignment horizontal="center"/>
    </xf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6" fillId="0" borderId="0" xfId="2" applyFont="1" applyAlignment="1">
      <alignment horizontal="centerContinuous"/>
    </xf>
    <xf numFmtId="0" fontId="5" fillId="0" borderId="0" xfId="2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2" applyFont="1" applyAlignment="1">
      <alignment horizontal="centerContinuous"/>
    </xf>
    <xf numFmtId="173" fontId="6" fillId="0" borderId="0" xfId="1" applyNumberFormat="1" applyFont="1" applyAlignment="1">
      <alignment horizontal="centerContinuous"/>
    </xf>
    <xf numFmtId="9" fontId="7" fillId="0" borderId="0" xfId="0" applyNumberFormat="1" applyFont="1"/>
    <xf numFmtId="9" fontId="8" fillId="0" borderId="0" xfId="2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</cellXfs>
  <cellStyles count="7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E2EFDA"/>
      <color rgb="FFFDFFF8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A1:Z97"/>
  <sheetViews>
    <sheetView showGridLines="0" tabSelected="1" zoomScale="70" zoomScaleNormal="70" zoomScaleSheetLayoutView="75" workbookViewId="0"/>
  </sheetViews>
  <sheetFormatPr defaultColWidth="9.08203125" defaultRowHeight="15.5" x14ac:dyDescent="0.35"/>
  <cols>
    <col min="1" max="1" width="3.08203125" style="1" customWidth="1"/>
    <col min="2" max="2" width="55.9140625" style="1" bestFit="1" customWidth="1"/>
    <col min="3" max="3" width="1.5" style="1" customWidth="1"/>
    <col min="4" max="18" width="10.58203125" style="2" customWidth="1"/>
    <col min="19" max="24" width="10.58203125" customWidth="1"/>
  </cols>
  <sheetData>
    <row r="1" spans="2:26" x14ac:dyDescent="0.35">
      <c r="E1" s="10"/>
      <c r="F1" s="10"/>
      <c r="G1" s="10"/>
      <c r="H1" s="10"/>
      <c r="I1" s="10"/>
    </row>
    <row r="3" spans="2:26" x14ac:dyDescent="0.35">
      <c r="B3" s="53" t="s">
        <v>45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6" ht="15" customHeight="1" x14ac:dyDescent="0.35">
      <c r="B4" s="53" t="s">
        <v>46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2:26" x14ac:dyDescent="0.35">
      <c r="B5" s="57" t="s">
        <v>19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2:26" x14ac:dyDescent="0.35">
      <c r="B6" s="54" t="s">
        <v>20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2:26" ht="15" customHeight="1" x14ac:dyDescent="0.35">
      <c r="B7" s="3"/>
      <c r="C7" s="3"/>
      <c r="D7" s="62"/>
      <c r="E7" s="62"/>
      <c r="F7" s="62"/>
      <c r="G7" s="62"/>
      <c r="H7" s="62"/>
      <c r="I7" s="62"/>
      <c r="J7" s="62"/>
      <c r="K7" s="62"/>
      <c r="S7" s="2"/>
      <c r="T7" s="2"/>
      <c r="U7" s="2"/>
      <c r="V7" s="2"/>
      <c r="W7" s="2"/>
      <c r="X7" s="2"/>
    </row>
    <row r="8" spans="2:26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26</v>
      </c>
      <c r="I8" s="5" t="s">
        <v>27</v>
      </c>
      <c r="J8" s="5" t="s">
        <v>28</v>
      </c>
      <c r="K8" s="5" t="s">
        <v>29</v>
      </c>
      <c r="L8" s="5" t="s">
        <v>30</v>
      </c>
      <c r="M8" s="5" t="s">
        <v>36</v>
      </c>
      <c r="N8" s="5" t="s">
        <v>37</v>
      </c>
      <c r="O8" s="5" t="s">
        <v>42</v>
      </c>
      <c r="P8" s="5" t="s">
        <v>44</v>
      </c>
      <c r="Q8" s="5" t="s">
        <v>48</v>
      </c>
      <c r="R8" s="5" t="s">
        <v>50</v>
      </c>
      <c r="S8" s="5" t="s">
        <v>51</v>
      </c>
      <c r="T8" s="5" t="s">
        <v>52</v>
      </c>
      <c r="U8" s="5" t="s">
        <v>59</v>
      </c>
      <c r="V8" s="5" t="s">
        <v>61</v>
      </c>
      <c r="W8" s="5" t="s">
        <v>63</v>
      </c>
      <c r="X8" s="5" t="s">
        <v>64</v>
      </c>
    </row>
    <row r="9" spans="2:26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2:26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6" x14ac:dyDescent="0.35">
      <c r="B11" s="8" t="s">
        <v>5</v>
      </c>
      <c r="C11" s="3"/>
      <c r="D11" s="15">
        <v>30.1</v>
      </c>
      <c r="E11" s="15">
        <v>23.7</v>
      </c>
      <c r="F11" s="15">
        <v>31.7</v>
      </c>
      <c r="G11" s="15">
        <v>35.1</v>
      </c>
      <c r="H11" s="15">
        <v>32.4</v>
      </c>
      <c r="I11" s="15">
        <v>34.4</v>
      </c>
      <c r="J11" s="15">
        <v>37.4</v>
      </c>
      <c r="K11" s="15">
        <v>38</v>
      </c>
      <c r="L11" s="15">
        <v>39.299999999999997</v>
      </c>
      <c r="M11" s="15">
        <v>43</v>
      </c>
      <c r="N11" s="15">
        <v>52.8</v>
      </c>
      <c r="O11" s="15">
        <v>53.8</v>
      </c>
      <c r="P11" s="15">
        <v>52.6</v>
      </c>
      <c r="Q11" s="15">
        <v>55</v>
      </c>
      <c r="R11" s="15">
        <v>59.2</v>
      </c>
      <c r="S11" s="15">
        <v>65.400000000000006</v>
      </c>
      <c r="T11" s="37">
        <v>65.599999999999994</v>
      </c>
      <c r="U11" s="37">
        <v>71.599999999999994</v>
      </c>
      <c r="V11" s="37">
        <v>83.4</v>
      </c>
      <c r="W11" s="37">
        <v>90.799999999999983</v>
      </c>
      <c r="X11" s="37">
        <v>97.9</v>
      </c>
      <c r="Z11" s="51"/>
    </row>
    <row r="12" spans="2:26" x14ac:dyDescent="0.35">
      <c r="B12" s="8" t="s">
        <v>6</v>
      </c>
      <c r="C12" s="3"/>
      <c r="D12" s="16">
        <v>0.4</v>
      </c>
      <c r="E12" s="16">
        <v>0.1</v>
      </c>
      <c r="F12" s="16">
        <v>0.3</v>
      </c>
      <c r="G12" s="16">
        <v>0.4</v>
      </c>
      <c r="H12" s="16">
        <v>2</v>
      </c>
      <c r="I12" s="16">
        <v>2.8</v>
      </c>
      <c r="J12" s="16">
        <v>2.8</v>
      </c>
      <c r="K12" s="16">
        <v>3.2</v>
      </c>
      <c r="L12" s="16">
        <v>3.3</v>
      </c>
      <c r="M12" s="16">
        <v>2.8</v>
      </c>
      <c r="N12" s="16">
        <v>4</v>
      </c>
      <c r="O12" s="16">
        <v>5.8000000000000007</v>
      </c>
      <c r="P12" s="16">
        <v>6.3000000000000007</v>
      </c>
      <c r="Q12" s="16">
        <v>6.2</v>
      </c>
      <c r="R12" s="16">
        <v>6.6</v>
      </c>
      <c r="S12" s="16">
        <v>7.799999999999998</v>
      </c>
      <c r="T12" s="38">
        <v>8</v>
      </c>
      <c r="U12" s="38">
        <v>8.5</v>
      </c>
      <c r="V12" s="38">
        <v>9.1000000000000014</v>
      </c>
      <c r="W12" s="38">
        <v>10.100000000000001</v>
      </c>
      <c r="X12" s="38">
        <v>10.1</v>
      </c>
      <c r="Z12" s="51"/>
    </row>
    <row r="13" spans="2:26" x14ac:dyDescent="0.35">
      <c r="B13" s="9" t="s">
        <v>7</v>
      </c>
      <c r="C13" s="3"/>
      <c r="D13" s="17">
        <f>SUM(D11:D12)</f>
        <v>30.5</v>
      </c>
      <c r="E13" s="17">
        <f t="shared" ref="E13:U13" si="0">SUM(E11:E12)</f>
        <v>23.8</v>
      </c>
      <c r="F13" s="17">
        <f t="shared" si="0"/>
        <v>32</v>
      </c>
      <c r="G13" s="17">
        <f t="shared" si="0"/>
        <v>35.5</v>
      </c>
      <c r="H13" s="17">
        <f t="shared" si="0"/>
        <v>34.4</v>
      </c>
      <c r="I13" s="17">
        <f t="shared" si="0"/>
        <v>37.199999999999996</v>
      </c>
      <c r="J13" s="17">
        <f t="shared" si="0"/>
        <v>40.199999999999996</v>
      </c>
      <c r="K13" s="17">
        <f t="shared" si="0"/>
        <v>41.2</v>
      </c>
      <c r="L13" s="17">
        <f t="shared" si="0"/>
        <v>42.599999999999994</v>
      </c>
      <c r="M13" s="17">
        <f t="shared" si="0"/>
        <v>45.8</v>
      </c>
      <c r="N13" s="17">
        <f t="shared" si="0"/>
        <v>56.8</v>
      </c>
      <c r="O13" s="17">
        <f t="shared" si="0"/>
        <v>59.599999999999994</v>
      </c>
      <c r="P13" s="17">
        <f t="shared" si="0"/>
        <v>58.900000000000006</v>
      </c>
      <c r="Q13" s="17">
        <f t="shared" si="0"/>
        <v>61.2</v>
      </c>
      <c r="R13" s="17">
        <f t="shared" si="0"/>
        <v>65.8</v>
      </c>
      <c r="S13" s="17">
        <f t="shared" si="0"/>
        <v>73.2</v>
      </c>
      <c r="T13" s="17">
        <f t="shared" si="0"/>
        <v>73.599999999999994</v>
      </c>
      <c r="U13" s="17">
        <f t="shared" si="0"/>
        <v>80.099999999999994</v>
      </c>
      <c r="V13" s="17">
        <f t="shared" ref="V13:W13" si="1">SUM(V11:V12)</f>
        <v>92.5</v>
      </c>
      <c r="W13" s="17">
        <f t="shared" si="1"/>
        <v>100.89999999999998</v>
      </c>
      <c r="X13" s="17">
        <f t="shared" ref="X13" si="2">SUM(X11:X12)</f>
        <v>108</v>
      </c>
      <c r="Z13" s="51"/>
    </row>
    <row r="14" spans="2:26" x14ac:dyDescent="0.35">
      <c r="B14" s="7" t="s">
        <v>8</v>
      </c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9"/>
      <c r="O14" s="46"/>
      <c r="P14" s="29"/>
      <c r="Q14" s="29"/>
      <c r="R14" s="29"/>
      <c r="S14" s="46"/>
      <c r="T14" s="42"/>
      <c r="U14" s="42"/>
      <c r="V14" s="42"/>
      <c r="W14" s="42"/>
      <c r="X14" s="42"/>
      <c r="Z14" s="51"/>
    </row>
    <row r="15" spans="2:26" x14ac:dyDescent="0.35">
      <c r="B15" s="8" t="s">
        <v>49</v>
      </c>
      <c r="C15" s="3"/>
      <c r="D15" s="18">
        <v>3.7</v>
      </c>
      <c r="E15" s="18">
        <v>2.9</v>
      </c>
      <c r="F15" s="18">
        <v>7.7</v>
      </c>
      <c r="G15" s="18">
        <v>11.2</v>
      </c>
      <c r="H15" s="18">
        <v>3.5</v>
      </c>
      <c r="I15" s="18">
        <v>7.4</v>
      </c>
      <c r="J15" s="18">
        <v>10.8</v>
      </c>
      <c r="K15" s="18">
        <v>10.5</v>
      </c>
      <c r="L15" s="18">
        <v>13.8</v>
      </c>
      <c r="M15" s="18">
        <v>13.9</v>
      </c>
      <c r="N15" s="18">
        <v>18.399999999999999</v>
      </c>
      <c r="O15" s="18">
        <v>20.199999999999996</v>
      </c>
      <c r="P15" s="18">
        <v>12</v>
      </c>
      <c r="Q15" s="18">
        <v>15.9</v>
      </c>
      <c r="R15" s="18">
        <v>16</v>
      </c>
      <c r="S15" s="18">
        <v>14.5</v>
      </c>
      <c r="T15" s="39">
        <v>9.9</v>
      </c>
      <c r="U15" s="39">
        <v>14.4</v>
      </c>
      <c r="V15" s="39">
        <v>13.7</v>
      </c>
      <c r="W15" s="39">
        <v>16.600000000000001</v>
      </c>
      <c r="X15" s="39">
        <v>10.6</v>
      </c>
      <c r="Z15" s="51"/>
    </row>
    <row r="16" spans="2:26" x14ac:dyDescent="0.35">
      <c r="B16" s="8" t="s">
        <v>43</v>
      </c>
      <c r="C16" s="3"/>
      <c r="D16" s="18">
        <v>5.8</v>
      </c>
      <c r="E16" s="18">
        <v>4.4000000000000004</v>
      </c>
      <c r="F16" s="18">
        <v>5.5</v>
      </c>
      <c r="G16" s="18">
        <v>5.9</v>
      </c>
      <c r="H16" s="18">
        <v>5.2</v>
      </c>
      <c r="I16" s="18">
        <v>5.5</v>
      </c>
      <c r="J16" s="18">
        <v>6.3</v>
      </c>
      <c r="K16" s="18">
        <v>6.5</v>
      </c>
      <c r="L16" s="18">
        <v>6.5</v>
      </c>
      <c r="M16" s="18">
        <v>7.6</v>
      </c>
      <c r="N16" s="18">
        <v>9.5</v>
      </c>
      <c r="O16" s="18">
        <v>8.2999999999999972</v>
      </c>
      <c r="P16" s="18">
        <v>7.1</v>
      </c>
      <c r="Q16" s="18">
        <v>7.2</v>
      </c>
      <c r="R16" s="18">
        <v>7.1</v>
      </c>
      <c r="S16" s="18">
        <v>7.5</v>
      </c>
      <c r="T16" s="39">
        <v>7.7</v>
      </c>
      <c r="U16" s="39">
        <v>7.8</v>
      </c>
      <c r="V16" s="39">
        <v>8.6000000000000014</v>
      </c>
      <c r="W16" s="39">
        <v>6.2999999999999972</v>
      </c>
      <c r="X16" s="39">
        <v>7.1</v>
      </c>
      <c r="Z16" s="51"/>
    </row>
    <row r="17" spans="2:26" x14ac:dyDescent="0.35">
      <c r="B17" s="8" t="s">
        <v>9</v>
      </c>
      <c r="C17" s="3"/>
      <c r="D17" s="18">
        <v>8.1</v>
      </c>
      <c r="E17" s="18">
        <v>3.9</v>
      </c>
      <c r="F17" s="18">
        <v>10.7</v>
      </c>
      <c r="G17" s="18">
        <v>15.3</v>
      </c>
      <c r="H17" s="18">
        <v>14</v>
      </c>
      <c r="I17" s="18">
        <v>11.9</v>
      </c>
      <c r="J17" s="18">
        <v>13</v>
      </c>
      <c r="K17" s="18">
        <v>12.6</v>
      </c>
      <c r="L17" s="18">
        <v>12.2</v>
      </c>
      <c r="M17" s="18">
        <v>20.8</v>
      </c>
      <c r="N17" s="18">
        <v>24.1</v>
      </c>
      <c r="O17" s="18">
        <v>11.899999999999999</v>
      </c>
      <c r="P17" s="18">
        <v>9.4</v>
      </c>
      <c r="Q17" s="18">
        <v>15</v>
      </c>
      <c r="R17" s="18">
        <v>13.9</v>
      </c>
      <c r="S17" s="18">
        <v>10</v>
      </c>
      <c r="T17" s="39">
        <v>9.1</v>
      </c>
      <c r="U17" s="39">
        <v>10.700000000000001</v>
      </c>
      <c r="V17" s="39">
        <v>12.499999999999996</v>
      </c>
      <c r="W17" s="39">
        <v>12.600000000000001</v>
      </c>
      <c r="X17" s="39">
        <v>10.3</v>
      </c>
      <c r="Z17" s="51"/>
    </row>
    <row r="18" spans="2:26" x14ac:dyDescent="0.35">
      <c r="B18" s="8" t="s">
        <v>10</v>
      </c>
      <c r="C18" s="3"/>
      <c r="D18" s="18">
        <v>4.2</v>
      </c>
      <c r="E18" s="18">
        <v>5.0999999999999996</v>
      </c>
      <c r="F18" s="18">
        <v>5.6</v>
      </c>
      <c r="G18" s="18">
        <v>7.3</v>
      </c>
      <c r="H18" s="18">
        <v>9.4</v>
      </c>
      <c r="I18" s="18">
        <v>9.9</v>
      </c>
      <c r="J18" s="18">
        <v>15.3</v>
      </c>
      <c r="K18" s="18">
        <v>14.9</v>
      </c>
      <c r="L18" s="18">
        <v>17.899999999999999</v>
      </c>
      <c r="M18" s="18">
        <v>39.1</v>
      </c>
      <c r="N18" s="18">
        <v>24.3</v>
      </c>
      <c r="O18" s="18">
        <v>22.100000000000009</v>
      </c>
      <c r="P18" s="18">
        <v>24.4</v>
      </c>
      <c r="Q18" s="18">
        <v>23.9</v>
      </c>
      <c r="R18" s="18">
        <v>23.1</v>
      </c>
      <c r="S18" s="18">
        <v>23.5</v>
      </c>
      <c r="T18" s="39">
        <v>24.6</v>
      </c>
      <c r="U18" s="39">
        <v>24.5</v>
      </c>
      <c r="V18" s="39">
        <v>30.699999999999996</v>
      </c>
      <c r="W18" s="39">
        <v>27.200000000000003</v>
      </c>
      <c r="X18" s="39">
        <v>27.5</v>
      </c>
      <c r="Z18" s="51"/>
    </row>
    <row r="19" spans="2:26" x14ac:dyDescent="0.35">
      <c r="B19" s="8" t="s">
        <v>12</v>
      </c>
      <c r="C19" s="3"/>
      <c r="D19" s="16">
        <v>2.6</v>
      </c>
      <c r="E19" s="16">
        <v>3.3</v>
      </c>
      <c r="F19" s="16">
        <v>4.0999999999999996</v>
      </c>
      <c r="G19" s="16">
        <v>5.8</v>
      </c>
      <c r="H19" s="16">
        <v>12.6</v>
      </c>
      <c r="I19" s="16">
        <v>8.9</v>
      </c>
      <c r="J19" s="16">
        <v>10.4</v>
      </c>
      <c r="K19" s="16">
        <v>11.3</v>
      </c>
      <c r="L19" s="16">
        <v>14.8</v>
      </c>
      <c r="M19" s="16">
        <v>17.399999999999999</v>
      </c>
      <c r="N19" s="16">
        <v>18.399999999999999</v>
      </c>
      <c r="O19" s="16">
        <v>17.999999999999993</v>
      </c>
      <c r="P19" s="16">
        <v>18.5</v>
      </c>
      <c r="Q19" s="16">
        <v>20.200000000000003</v>
      </c>
      <c r="R19" s="16">
        <v>16.3</v>
      </c>
      <c r="S19" s="16">
        <v>15.800000000000006</v>
      </c>
      <c r="T19" s="38">
        <v>16.899999999999999</v>
      </c>
      <c r="U19" s="38">
        <v>17</v>
      </c>
      <c r="V19" s="38">
        <v>24.4</v>
      </c>
      <c r="W19" s="38">
        <v>17.200000000000003</v>
      </c>
      <c r="X19" s="38">
        <v>17.3</v>
      </c>
      <c r="Z19" s="51"/>
    </row>
    <row r="20" spans="2:26" x14ac:dyDescent="0.35">
      <c r="B20" s="9" t="s">
        <v>11</v>
      </c>
      <c r="C20" s="3"/>
      <c r="D20" s="19">
        <f t="shared" ref="D20:M20" si="3">SUM(D15:D19)</f>
        <v>24.400000000000002</v>
      </c>
      <c r="E20" s="19">
        <f t="shared" si="3"/>
        <v>19.600000000000001</v>
      </c>
      <c r="F20" s="19">
        <f t="shared" si="3"/>
        <v>33.6</v>
      </c>
      <c r="G20" s="19">
        <f t="shared" si="3"/>
        <v>45.5</v>
      </c>
      <c r="H20" s="19">
        <f t="shared" si="3"/>
        <v>44.7</v>
      </c>
      <c r="I20" s="19">
        <f t="shared" si="3"/>
        <v>43.6</v>
      </c>
      <c r="J20" s="19">
        <f t="shared" si="3"/>
        <v>55.800000000000004</v>
      </c>
      <c r="K20" s="19">
        <f t="shared" si="3"/>
        <v>55.8</v>
      </c>
      <c r="L20" s="19">
        <f t="shared" si="3"/>
        <v>65.2</v>
      </c>
      <c r="M20" s="19">
        <f t="shared" si="3"/>
        <v>98.800000000000011</v>
      </c>
      <c r="N20" s="19">
        <f>SUM(N15:N19)</f>
        <v>94.699999999999989</v>
      </c>
      <c r="O20" s="19">
        <f t="shared" ref="O20:S20" si="4">SUM(O15:O19)</f>
        <v>80.5</v>
      </c>
      <c r="P20" s="19">
        <f t="shared" si="4"/>
        <v>71.400000000000006</v>
      </c>
      <c r="Q20" s="19">
        <f t="shared" si="4"/>
        <v>82.2</v>
      </c>
      <c r="R20" s="19">
        <f t="shared" si="4"/>
        <v>76.400000000000006</v>
      </c>
      <c r="S20" s="19">
        <f t="shared" si="4"/>
        <v>71.300000000000011</v>
      </c>
      <c r="T20" s="19">
        <f t="shared" ref="T20:U20" si="5">SUM(T15:T19)</f>
        <v>68.2</v>
      </c>
      <c r="U20" s="19">
        <f t="shared" si="5"/>
        <v>74.400000000000006</v>
      </c>
      <c r="V20" s="19">
        <f t="shared" ref="V20:X20" si="6">SUM(V15:V19)</f>
        <v>89.9</v>
      </c>
      <c r="W20" s="19">
        <f t="shared" si="6"/>
        <v>79.900000000000006</v>
      </c>
      <c r="X20" s="19">
        <f t="shared" si="6"/>
        <v>72.8</v>
      </c>
      <c r="Z20" s="51"/>
    </row>
    <row r="21" spans="2:26" x14ac:dyDescent="0.35">
      <c r="B21" s="7" t="s">
        <v>13</v>
      </c>
      <c r="C21" s="3"/>
      <c r="D21" s="18"/>
      <c r="E21" s="18"/>
      <c r="F21" s="18"/>
      <c r="G21" s="18"/>
      <c r="H21" s="18"/>
      <c r="I21" s="18"/>
      <c r="J21" s="18"/>
      <c r="K21" s="18"/>
      <c r="L21" s="18"/>
      <c r="M21"/>
      <c r="N21"/>
      <c r="O21"/>
      <c r="P21" s="29"/>
      <c r="Q21" s="42"/>
      <c r="R21" s="29"/>
      <c r="S21" s="29"/>
      <c r="T21" s="29"/>
      <c r="U21" s="29"/>
      <c r="V21" s="29"/>
      <c r="W21" s="29"/>
      <c r="X21" s="29"/>
      <c r="Z21" s="51"/>
    </row>
    <row r="22" spans="2:26" x14ac:dyDescent="0.35">
      <c r="B22" s="8" t="s">
        <v>14</v>
      </c>
      <c r="C22" s="3"/>
      <c r="D22" s="18">
        <v>-0.2</v>
      </c>
      <c r="E22" s="18">
        <v>-0.1</v>
      </c>
      <c r="F22" s="18">
        <v>-0.1</v>
      </c>
      <c r="G22" s="18">
        <v>0</v>
      </c>
      <c r="H22" s="18">
        <v>0.1</v>
      </c>
      <c r="I22" s="18">
        <v>0.4</v>
      </c>
      <c r="J22" s="18">
        <v>0.29999999999999993</v>
      </c>
      <c r="K22" s="18">
        <v>1.4000000000000001</v>
      </c>
      <c r="L22" s="18">
        <v>1.5</v>
      </c>
      <c r="M22" s="18">
        <v>1.6</v>
      </c>
      <c r="N22" s="18">
        <v>1.3</v>
      </c>
      <c r="O22" s="18">
        <v>1.7999999999999998</v>
      </c>
      <c r="P22" s="18">
        <v>1.5999999999999999</v>
      </c>
      <c r="Q22" s="18">
        <v>1.4</v>
      </c>
      <c r="R22" s="18">
        <v>1.7</v>
      </c>
      <c r="S22" s="18">
        <v>1.8</v>
      </c>
      <c r="T22" s="39">
        <v>0.7</v>
      </c>
      <c r="U22" s="39">
        <v>1.5000000000000002</v>
      </c>
      <c r="V22" s="39">
        <v>1.5</v>
      </c>
      <c r="W22" s="39">
        <v>1.2999999999999998</v>
      </c>
      <c r="X22" s="39">
        <v>1.3</v>
      </c>
      <c r="Z22" s="51"/>
    </row>
    <row r="23" spans="2:26" x14ac:dyDescent="0.35">
      <c r="B23" s="8" t="s">
        <v>62</v>
      </c>
      <c r="C23" s="3"/>
      <c r="D23" s="18">
        <v>0</v>
      </c>
      <c r="E23" s="18">
        <v>0</v>
      </c>
      <c r="F23" s="18">
        <v>0.9</v>
      </c>
      <c r="G23" s="18">
        <v>3.6</v>
      </c>
      <c r="H23" s="18">
        <v>0.4</v>
      </c>
      <c r="I23" s="18">
        <v>0.2</v>
      </c>
      <c r="J23" s="18">
        <v>0.4</v>
      </c>
      <c r="K23" s="18">
        <v>0.7</v>
      </c>
      <c r="L23" s="18">
        <v>0</v>
      </c>
      <c r="M23" s="18">
        <v>0</v>
      </c>
      <c r="N23" s="18">
        <v>6.8</v>
      </c>
      <c r="O23" s="18">
        <v>-0.5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Z23" s="51"/>
    </row>
    <row r="24" spans="2:26" x14ac:dyDescent="0.35">
      <c r="B24" s="8" t="s">
        <v>15</v>
      </c>
      <c r="C24" s="3"/>
      <c r="D24" s="18">
        <v>0</v>
      </c>
      <c r="E24" s="18">
        <v>0</v>
      </c>
      <c r="F24" s="18">
        <v>1.3</v>
      </c>
      <c r="G24" s="18">
        <v>0.1</v>
      </c>
      <c r="H24" s="18">
        <v>0.1</v>
      </c>
      <c r="I24" s="18">
        <v>0.1</v>
      </c>
      <c r="J24" s="18">
        <v>0.1</v>
      </c>
      <c r="K24" s="18">
        <v>0</v>
      </c>
      <c r="L24" s="18">
        <v>1</v>
      </c>
      <c r="M24" s="18">
        <v>1.9</v>
      </c>
      <c r="N24" s="18">
        <v>2.2000000000000002</v>
      </c>
      <c r="O24" s="18">
        <v>-0.5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Z24" s="51"/>
    </row>
    <row r="25" spans="2:26" x14ac:dyDescent="0.35">
      <c r="B25" s="8" t="s">
        <v>38</v>
      </c>
      <c r="C25" s="3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-4.3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-33.4</v>
      </c>
      <c r="U25" s="18">
        <v>0</v>
      </c>
      <c r="V25" s="39">
        <v>0</v>
      </c>
      <c r="W25" s="39">
        <v>0</v>
      </c>
      <c r="X25" s="39">
        <v>0</v>
      </c>
      <c r="Z25" s="51"/>
    </row>
    <row r="26" spans="2:26" ht="14.5" customHeight="1" x14ac:dyDescent="0.35">
      <c r="B26" s="8" t="s">
        <v>39</v>
      </c>
      <c r="C26" s="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-2</v>
      </c>
      <c r="M26" s="18">
        <v>-7.6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0.2</v>
      </c>
      <c r="U26" s="39">
        <v>-0.1</v>
      </c>
      <c r="V26" s="39">
        <v>0</v>
      </c>
      <c r="W26" s="39">
        <v>0.9</v>
      </c>
      <c r="X26" s="39">
        <v>-0.4</v>
      </c>
      <c r="Z26" s="51"/>
    </row>
    <row r="27" spans="2:26" x14ac:dyDescent="0.35">
      <c r="B27" s="8" t="s">
        <v>16</v>
      </c>
      <c r="C27" s="3"/>
      <c r="D27" s="18">
        <v>0</v>
      </c>
      <c r="E27" s="18">
        <v>0</v>
      </c>
      <c r="F27" s="18">
        <v>0</v>
      </c>
      <c r="G27" s="18">
        <v>0</v>
      </c>
      <c r="H27" s="18">
        <v>-17.100000000000001</v>
      </c>
      <c r="I27" s="18">
        <v>-6.9</v>
      </c>
      <c r="J27" s="18">
        <v>-9.1</v>
      </c>
      <c r="K27" s="18">
        <v>-1.7</v>
      </c>
      <c r="L27" s="18">
        <v>5.6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Z27" s="51"/>
    </row>
    <row r="28" spans="2:26" x14ac:dyDescent="0.35">
      <c r="B28" s="8" t="s">
        <v>17</v>
      </c>
      <c r="C28" s="3"/>
      <c r="D28" s="16">
        <v>0</v>
      </c>
      <c r="E28" s="16">
        <v>0</v>
      </c>
      <c r="F28" s="16">
        <v>0</v>
      </c>
      <c r="G28" s="16">
        <v>0</v>
      </c>
      <c r="H28" s="16">
        <v>2.2000000000000002</v>
      </c>
      <c r="I28" s="16">
        <v>0.7</v>
      </c>
      <c r="J28" s="16">
        <v>0.6</v>
      </c>
      <c r="K28" s="16">
        <v>0.1</v>
      </c>
      <c r="L28" s="16">
        <v>4.0999999999999996</v>
      </c>
      <c r="M28" s="16">
        <v>-17.5</v>
      </c>
      <c r="N28" s="16">
        <v>-0.7</v>
      </c>
      <c r="O28" s="16">
        <v>-9.9999999999999645E-2</v>
      </c>
      <c r="P28" s="16">
        <v>-0.1</v>
      </c>
      <c r="Q28" s="16">
        <v>0.2</v>
      </c>
      <c r="R28" s="16">
        <v>-0.2</v>
      </c>
      <c r="S28" s="16">
        <v>-0.19999999999999998</v>
      </c>
      <c r="T28" s="38">
        <v>0.5</v>
      </c>
      <c r="U28" s="38">
        <v>-0.3</v>
      </c>
      <c r="V28" s="38">
        <v>0.2</v>
      </c>
      <c r="W28" s="38">
        <v>1.2999999999999998</v>
      </c>
      <c r="X28" s="38">
        <v>0.4</v>
      </c>
      <c r="Z28" s="51"/>
    </row>
    <row r="29" spans="2:26" x14ac:dyDescent="0.35">
      <c r="B29" s="9" t="s">
        <v>18</v>
      </c>
      <c r="C29" s="3"/>
      <c r="D29" s="19">
        <f t="shared" ref="D29:Q29" si="7">SUM(D22:D28)</f>
        <v>-0.2</v>
      </c>
      <c r="E29" s="19">
        <f t="shared" si="7"/>
        <v>-0.1</v>
      </c>
      <c r="F29" s="19">
        <f t="shared" si="7"/>
        <v>2.1</v>
      </c>
      <c r="G29" s="19">
        <f t="shared" si="7"/>
        <v>3.7</v>
      </c>
      <c r="H29" s="19">
        <f t="shared" si="7"/>
        <v>-14.3</v>
      </c>
      <c r="I29" s="19">
        <f t="shared" si="7"/>
        <v>-5.5</v>
      </c>
      <c r="J29" s="19">
        <f t="shared" si="7"/>
        <v>-7.6999999999999993</v>
      </c>
      <c r="K29" s="19">
        <f t="shared" si="7"/>
        <v>0.50000000000000011</v>
      </c>
      <c r="L29" s="19">
        <f t="shared" si="7"/>
        <v>10.199999999999999</v>
      </c>
      <c r="M29" s="19">
        <f t="shared" si="7"/>
        <v>-25.9</v>
      </c>
      <c r="N29" s="19">
        <f t="shared" si="7"/>
        <v>9.6000000000000014</v>
      </c>
      <c r="O29" s="19">
        <f t="shared" si="7"/>
        <v>0.70000000000000018</v>
      </c>
      <c r="P29" s="19">
        <f t="shared" si="7"/>
        <v>1.4999999999999998</v>
      </c>
      <c r="Q29" s="19">
        <f t="shared" si="7"/>
        <v>1.5999999999999999</v>
      </c>
      <c r="R29" s="19">
        <f t="shared" ref="R29:W29" si="8">SUM(R22:R28)</f>
        <v>1.5</v>
      </c>
      <c r="S29" s="19">
        <f t="shared" si="8"/>
        <v>1.6</v>
      </c>
      <c r="T29" s="19">
        <f t="shared" si="8"/>
        <v>-31.999999999999993</v>
      </c>
      <c r="U29" s="19">
        <f t="shared" si="8"/>
        <v>1.1000000000000001</v>
      </c>
      <c r="V29" s="19">
        <f t="shared" si="8"/>
        <v>1.7</v>
      </c>
      <c r="W29" s="19">
        <f t="shared" si="8"/>
        <v>3.4999999999999996</v>
      </c>
      <c r="X29" s="19">
        <f t="shared" ref="X29" si="9">SUM(X22:X28)</f>
        <v>1.3</v>
      </c>
      <c r="Z29" s="51"/>
    </row>
    <row r="30" spans="2:26" x14ac:dyDescent="0.35">
      <c r="B30" s="7" t="s">
        <v>35</v>
      </c>
      <c r="C30" s="3"/>
      <c r="D30" s="19">
        <f t="shared" ref="D30:Q30" si="10">+D13-D20-D29</f>
        <v>6.299999999999998</v>
      </c>
      <c r="E30" s="19">
        <f t="shared" si="10"/>
        <v>4.2999999999999989</v>
      </c>
      <c r="F30" s="19">
        <f t="shared" si="10"/>
        <v>-3.7000000000000015</v>
      </c>
      <c r="G30" s="19">
        <f t="shared" si="10"/>
        <v>-13.7</v>
      </c>
      <c r="H30" s="19">
        <f t="shared" si="10"/>
        <v>3.9999999999999964</v>
      </c>
      <c r="I30" s="19">
        <f t="shared" si="10"/>
        <v>-0.90000000000000568</v>
      </c>
      <c r="J30" s="19">
        <f t="shared" si="10"/>
        <v>-7.9000000000000092</v>
      </c>
      <c r="K30" s="19">
        <f t="shared" si="10"/>
        <v>-15.099999999999994</v>
      </c>
      <c r="L30" s="19">
        <f t="shared" si="10"/>
        <v>-32.800000000000011</v>
      </c>
      <c r="M30" s="19">
        <f t="shared" si="10"/>
        <v>-27.100000000000016</v>
      </c>
      <c r="N30" s="19">
        <f t="shared" si="10"/>
        <v>-47.499999999999993</v>
      </c>
      <c r="O30" s="19">
        <f t="shared" si="10"/>
        <v>-21.600000000000005</v>
      </c>
      <c r="P30" s="19">
        <f t="shared" si="10"/>
        <v>-14</v>
      </c>
      <c r="Q30" s="19">
        <f t="shared" si="10"/>
        <v>-22.6</v>
      </c>
      <c r="R30" s="19">
        <f t="shared" ref="R30:X30" si="11">+R13-R20-R29</f>
        <v>-12.100000000000009</v>
      </c>
      <c r="S30" s="19">
        <f t="shared" si="11"/>
        <v>0.29999999999999138</v>
      </c>
      <c r="T30" s="19">
        <f t="shared" si="11"/>
        <v>37.399999999999984</v>
      </c>
      <c r="U30" s="19">
        <f t="shared" si="11"/>
        <v>4.599999999999989</v>
      </c>
      <c r="V30" s="19">
        <f t="shared" si="11"/>
        <v>0.89999999999999436</v>
      </c>
      <c r="W30" s="19">
        <f t="shared" si="11"/>
        <v>17.499999999999972</v>
      </c>
      <c r="X30" s="19">
        <f t="shared" si="11"/>
        <v>33.900000000000006</v>
      </c>
      <c r="Z30" s="51"/>
    </row>
    <row r="31" spans="2:26" x14ac:dyDescent="0.35">
      <c r="B31" s="8" t="s">
        <v>60</v>
      </c>
      <c r="C31" s="3"/>
      <c r="D31" s="16">
        <v>2.4</v>
      </c>
      <c r="E31" s="16">
        <v>-2.2999999999999998</v>
      </c>
      <c r="F31" s="16">
        <v>-20.9</v>
      </c>
      <c r="G31" s="16">
        <v>20.9</v>
      </c>
      <c r="H31" s="16">
        <v>0</v>
      </c>
      <c r="I31" s="16">
        <v>0</v>
      </c>
      <c r="J31" s="16">
        <v>0</v>
      </c>
      <c r="K31" s="16">
        <v>0.1</v>
      </c>
      <c r="L31" s="16">
        <v>0</v>
      </c>
      <c r="M31" s="16">
        <v>0</v>
      </c>
      <c r="N31" s="16">
        <v>0</v>
      </c>
      <c r="O31" s="16">
        <v>-0.1</v>
      </c>
      <c r="P31" s="16">
        <v>0</v>
      </c>
      <c r="Q31" s="16">
        <v>0</v>
      </c>
      <c r="R31" s="16">
        <v>0</v>
      </c>
      <c r="S31" s="16">
        <v>0.1</v>
      </c>
      <c r="T31" s="38">
        <v>3.2</v>
      </c>
      <c r="U31" s="16">
        <v>-1.8000000000000003</v>
      </c>
      <c r="V31" s="16">
        <v>0.40000000000000013</v>
      </c>
      <c r="W31" s="16">
        <v>0.7</v>
      </c>
      <c r="X31" s="16">
        <v>5.0999999999999996</v>
      </c>
      <c r="Z31" s="51"/>
    </row>
    <row r="32" spans="2:26" ht="16" thickBot="1" x14ac:dyDescent="0.4">
      <c r="B32" s="7" t="s">
        <v>33</v>
      </c>
      <c r="C32" s="3"/>
      <c r="D32" s="20">
        <f t="shared" ref="D32:Q32" si="12">+D30-D31</f>
        <v>3.8999999999999981</v>
      </c>
      <c r="E32" s="20">
        <f t="shared" si="12"/>
        <v>6.5999999999999988</v>
      </c>
      <c r="F32" s="20">
        <f t="shared" si="12"/>
        <v>17.199999999999996</v>
      </c>
      <c r="G32" s="20">
        <f t="shared" si="12"/>
        <v>-34.599999999999994</v>
      </c>
      <c r="H32" s="20">
        <f t="shared" si="12"/>
        <v>3.9999999999999964</v>
      </c>
      <c r="I32" s="20">
        <f t="shared" si="12"/>
        <v>-0.90000000000000568</v>
      </c>
      <c r="J32" s="20">
        <f t="shared" si="12"/>
        <v>-7.9000000000000092</v>
      </c>
      <c r="K32" s="20">
        <f t="shared" si="12"/>
        <v>-15.199999999999994</v>
      </c>
      <c r="L32" s="20">
        <f t="shared" si="12"/>
        <v>-32.800000000000011</v>
      </c>
      <c r="M32" s="20">
        <f t="shared" si="12"/>
        <v>-27.100000000000016</v>
      </c>
      <c r="N32" s="20">
        <f t="shared" si="12"/>
        <v>-47.499999999999993</v>
      </c>
      <c r="O32" s="20">
        <f t="shared" si="12"/>
        <v>-21.500000000000004</v>
      </c>
      <c r="P32" s="20">
        <f t="shared" si="12"/>
        <v>-14</v>
      </c>
      <c r="Q32" s="20">
        <f t="shared" si="12"/>
        <v>-22.6</v>
      </c>
      <c r="R32" s="20">
        <f t="shared" ref="R32:X32" si="13">+R30-R31</f>
        <v>-12.100000000000009</v>
      </c>
      <c r="S32" s="20">
        <f t="shared" si="13"/>
        <v>0.19999999999999138</v>
      </c>
      <c r="T32" s="20">
        <f t="shared" si="13"/>
        <v>34.199999999999982</v>
      </c>
      <c r="U32" s="20">
        <f t="shared" si="13"/>
        <v>6.3999999999999897</v>
      </c>
      <c r="V32" s="20">
        <f t="shared" si="13"/>
        <v>0.49999999999999423</v>
      </c>
      <c r="W32" s="20">
        <f t="shared" si="13"/>
        <v>16.799999999999972</v>
      </c>
      <c r="X32" s="20">
        <f t="shared" si="13"/>
        <v>28.800000000000004</v>
      </c>
      <c r="Z32" s="51"/>
    </row>
    <row r="33" spans="2:26" ht="16" thickTop="1" x14ac:dyDescent="0.35">
      <c r="B33" s="7"/>
      <c r="C33" s="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26" x14ac:dyDescent="0.35">
      <c r="B34" s="45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2:26" x14ac:dyDescent="0.35">
      <c r="B35" s="53" t="s">
        <v>56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8"/>
    </row>
    <row r="36" spans="2:26" x14ac:dyDescent="0.35">
      <c r="B36" s="54" t="s">
        <v>19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2:26" x14ac:dyDescent="0.35">
      <c r="B37" s="54" t="s">
        <v>20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2:26" x14ac:dyDescent="0.3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26" x14ac:dyDescent="0.35">
      <c r="D39" s="5" t="s">
        <v>0</v>
      </c>
      <c r="E39" s="5" t="s">
        <v>1</v>
      </c>
      <c r="F39" s="5" t="s">
        <v>2</v>
      </c>
      <c r="G39" s="5" t="s">
        <v>3</v>
      </c>
      <c r="H39" s="5" t="s">
        <v>26</v>
      </c>
      <c r="I39" s="5" t="s">
        <v>27</v>
      </c>
      <c r="J39" s="5" t="s">
        <v>28</v>
      </c>
      <c r="K39" s="5" t="s">
        <v>29</v>
      </c>
      <c r="L39" s="5" t="s">
        <v>30</v>
      </c>
      <c r="M39" s="5" t="s">
        <v>36</v>
      </c>
      <c r="N39" s="5" t="s">
        <v>37</v>
      </c>
      <c r="O39" s="5" t="s">
        <v>42</v>
      </c>
      <c r="P39" s="5" t="s">
        <v>44</v>
      </c>
      <c r="Q39" s="5" t="s">
        <v>48</v>
      </c>
      <c r="R39" s="5" t="str">
        <f t="shared" ref="R39:X39" si="14">R$8</f>
        <v>Q3 2023</v>
      </c>
      <c r="S39" s="5" t="str">
        <f t="shared" si="14"/>
        <v>Q4 2023</v>
      </c>
      <c r="T39" s="5" t="str">
        <f t="shared" si="14"/>
        <v>Q1 2024</v>
      </c>
      <c r="U39" s="5" t="str">
        <f t="shared" si="14"/>
        <v>Q2 2024</v>
      </c>
      <c r="V39" s="5" t="str">
        <f t="shared" si="14"/>
        <v>Q3 2024</v>
      </c>
      <c r="W39" s="5" t="str">
        <f t="shared" si="14"/>
        <v>Q4 2024</v>
      </c>
      <c r="X39" s="5" t="str">
        <f t="shared" si="14"/>
        <v>Q1 2025</v>
      </c>
    </row>
    <row r="40" spans="2:26" x14ac:dyDescent="0.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26" x14ac:dyDescent="0.35">
      <c r="B41" s="40" t="s">
        <v>21</v>
      </c>
      <c r="D41" s="21">
        <f t="shared" ref="D41:U41" si="15">+D20</f>
        <v>24.400000000000002</v>
      </c>
      <c r="E41" s="21">
        <f t="shared" si="15"/>
        <v>19.600000000000001</v>
      </c>
      <c r="F41" s="21">
        <f t="shared" si="15"/>
        <v>33.6</v>
      </c>
      <c r="G41" s="21">
        <f t="shared" si="15"/>
        <v>45.5</v>
      </c>
      <c r="H41" s="21">
        <f t="shared" si="15"/>
        <v>44.7</v>
      </c>
      <c r="I41" s="21">
        <f t="shared" si="15"/>
        <v>43.6</v>
      </c>
      <c r="J41" s="21">
        <f t="shared" si="15"/>
        <v>55.800000000000004</v>
      </c>
      <c r="K41" s="21">
        <f t="shared" si="15"/>
        <v>55.8</v>
      </c>
      <c r="L41" s="21">
        <f t="shared" si="15"/>
        <v>65.2</v>
      </c>
      <c r="M41" s="21">
        <f t="shared" si="15"/>
        <v>98.800000000000011</v>
      </c>
      <c r="N41" s="21">
        <f t="shared" si="15"/>
        <v>94.699999999999989</v>
      </c>
      <c r="O41" s="21">
        <f t="shared" si="15"/>
        <v>80.5</v>
      </c>
      <c r="P41" s="21">
        <f t="shared" si="15"/>
        <v>71.400000000000006</v>
      </c>
      <c r="Q41" s="21">
        <f t="shared" si="15"/>
        <v>82.2</v>
      </c>
      <c r="R41" s="21">
        <f t="shared" si="15"/>
        <v>76.400000000000006</v>
      </c>
      <c r="S41" s="21">
        <f t="shared" si="15"/>
        <v>71.300000000000011</v>
      </c>
      <c r="T41" s="21">
        <f t="shared" si="15"/>
        <v>68.2</v>
      </c>
      <c r="U41" s="21">
        <f t="shared" si="15"/>
        <v>74.400000000000006</v>
      </c>
      <c r="V41" s="21">
        <f t="shared" ref="V41:W41" si="16">+V20</f>
        <v>89.9</v>
      </c>
      <c r="W41" s="21">
        <f t="shared" si="16"/>
        <v>79.900000000000006</v>
      </c>
      <c r="X41" s="21">
        <f t="shared" ref="X41" si="17">+X20</f>
        <v>72.8</v>
      </c>
      <c r="Z41" s="51"/>
    </row>
    <row r="42" spans="2:26" x14ac:dyDescent="0.35">
      <c r="B42" s="35" t="s">
        <v>22</v>
      </c>
      <c r="D42" s="16">
        <v>-15.200000000000001</v>
      </c>
      <c r="E42" s="16">
        <v>-12.299999999999999</v>
      </c>
      <c r="F42" s="16">
        <v>-20.299999999999997</v>
      </c>
      <c r="G42" s="16">
        <v>-27.8</v>
      </c>
      <c r="H42" s="16">
        <v>-33.1</v>
      </c>
      <c r="I42" s="16">
        <v>-27.599999999999998</v>
      </c>
      <c r="J42" s="16">
        <v>-35.5</v>
      </c>
      <c r="K42" s="16">
        <v>-34.799999999999997</v>
      </c>
      <c r="L42" s="16">
        <v>-40.4</v>
      </c>
      <c r="M42" s="16">
        <v>-71.5</v>
      </c>
      <c r="N42" s="16">
        <v>-62.599999999999994</v>
      </c>
      <c r="O42" s="16">
        <v>-46.400000000000006</v>
      </c>
      <c r="P42" s="16">
        <v>-46.5</v>
      </c>
      <c r="Q42" s="16">
        <v>-53.900000000000006</v>
      </c>
      <c r="R42" s="16">
        <v>-47.9</v>
      </c>
      <c r="S42" s="16">
        <v>-44</v>
      </c>
      <c r="T42" s="16">
        <v>-44.5</v>
      </c>
      <c r="U42" s="16">
        <v>-46.099999999999994</v>
      </c>
      <c r="V42" s="16">
        <v>-61.599999999999994</v>
      </c>
      <c r="W42" s="16">
        <v>-51.600000000000023</v>
      </c>
      <c r="X42" s="16">
        <v>-48.2</v>
      </c>
      <c r="Z42" s="51"/>
    </row>
    <row r="43" spans="2:26" ht="16" thickBot="1" x14ac:dyDescent="0.4">
      <c r="B43" s="34" t="s">
        <v>40</v>
      </c>
      <c r="D43" s="20">
        <f>+SUM(D41:D42)</f>
        <v>9.2000000000000011</v>
      </c>
      <c r="E43" s="20">
        <f t="shared" ref="E43:T43" si="18">+SUM(E41:E42)</f>
        <v>7.3000000000000025</v>
      </c>
      <c r="F43" s="20">
        <f t="shared" si="18"/>
        <v>13.300000000000004</v>
      </c>
      <c r="G43" s="20">
        <f t="shared" si="18"/>
        <v>17.7</v>
      </c>
      <c r="H43" s="20">
        <f t="shared" si="18"/>
        <v>11.600000000000001</v>
      </c>
      <c r="I43" s="20">
        <f t="shared" si="18"/>
        <v>16.000000000000004</v>
      </c>
      <c r="J43" s="20">
        <f t="shared" si="18"/>
        <v>20.300000000000004</v>
      </c>
      <c r="K43" s="20">
        <f t="shared" si="18"/>
        <v>21</v>
      </c>
      <c r="L43" s="20">
        <f t="shared" si="18"/>
        <v>24.800000000000004</v>
      </c>
      <c r="M43" s="20">
        <f t="shared" si="18"/>
        <v>27.300000000000011</v>
      </c>
      <c r="N43" s="20">
        <f t="shared" si="18"/>
        <v>32.099999999999994</v>
      </c>
      <c r="O43" s="20">
        <f t="shared" si="18"/>
        <v>34.099999999999994</v>
      </c>
      <c r="P43" s="20">
        <f t="shared" si="18"/>
        <v>24.900000000000006</v>
      </c>
      <c r="Q43" s="20">
        <f t="shared" si="18"/>
        <v>28.299999999999997</v>
      </c>
      <c r="R43" s="20">
        <f t="shared" si="18"/>
        <v>28.500000000000007</v>
      </c>
      <c r="S43" s="20">
        <f t="shared" si="18"/>
        <v>27.300000000000011</v>
      </c>
      <c r="T43" s="20">
        <f t="shared" si="18"/>
        <v>23.700000000000003</v>
      </c>
      <c r="U43" s="20">
        <f t="shared" ref="U43:W43" si="19">+SUM(U41:U42)</f>
        <v>28.300000000000011</v>
      </c>
      <c r="V43" s="20">
        <f t="shared" si="19"/>
        <v>28.300000000000011</v>
      </c>
      <c r="W43" s="20">
        <f t="shared" si="19"/>
        <v>28.299999999999983</v>
      </c>
      <c r="X43" s="20">
        <f t="shared" ref="X43" si="20">+SUM(X41:X42)</f>
        <v>24.599999999999994</v>
      </c>
      <c r="Z43" s="51"/>
    </row>
    <row r="44" spans="2:26" ht="16" thickTop="1" x14ac:dyDescent="0.35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26" x14ac:dyDescent="0.35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26" x14ac:dyDescent="0.35">
      <c r="B46" s="53" t="s">
        <v>23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2:26" x14ac:dyDescent="0.35">
      <c r="B47" s="54" t="s">
        <v>19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2:26" x14ac:dyDescent="0.35">
      <c r="B48" s="54" t="s">
        <v>20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2:26" x14ac:dyDescent="0.35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44"/>
      <c r="R49" s="44"/>
      <c r="S49" s="44"/>
      <c r="T49" s="44"/>
      <c r="U49" s="43"/>
      <c r="V49" s="43"/>
      <c r="W49" s="43"/>
      <c r="X49" s="43"/>
    </row>
    <row r="50" spans="2:26" x14ac:dyDescent="0.35">
      <c r="D50" s="5" t="s">
        <v>0</v>
      </c>
      <c r="E50" s="5" t="s">
        <v>1</v>
      </c>
      <c r="F50" s="5" t="s">
        <v>2</v>
      </c>
      <c r="G50" s="5" t="s">
        <v>3</v>
      </c>
      <c r="H50" s="5" t="s">
        <v>26</v>
      </c>
      <c r="I50" s="5" t="s">
        <v>27</v>
      </c>
      <c r="J50" s="5" t="s">
        <v>28</v>
      </c>
      <c r="K50" s="5" t="s">
        <v>29</v>
      </c>
      <c r="L50" s="5" t="s">
        <v>30</v>
      </c>
      <c r="M50" s="5" t="s">
        <v>36</v>
      </c>
      <c r="N50" s="5" t="s">
        <v>37</v>
      </c>
      <c r="O50" s="5" t="s">
        <v>42</v>
      </c>
      <c r="P50" s="5" t="s">
        <v>44</v>
      </c>
      <c r="Q50" s="5" t="s">
        <v>48</v>
      </c>
      <c r="R50" s="5" t="str">
        <f t="shared" ref="R50:X50" si="21">R$8</f>
        <v>Q3 2023</v>
      </c>
      <c r="S50" s="5" t="str">
        <f t="shared" si="21"/>
        <v>Q4 2023</v>
      </c>
      <c r="T50" s="5" t="str">
        <f t="shared" si="21"/>
        <v>Q1 2024</v>
      </c>
      <c r="U50" s="5" t="str">
        <f t="shared" si="21"/>
        <v>Q2 2024</v>
      </c>
      <c r="V50" s="5" t="str">
        <f t="shared" si="21"/>
        <v>Q3 2024</v>
      </c>
      <c r="W50" s="5" t="str">
        <f t="shared" si="21"/>
        <v>Q4 2024</v>
      </c>
      <c r="X50" s="5" t="str">
        <f t="shared" si="21"/>
        <v>Q1 2025</v>
      </c>
    </row>
    <row r="51" spans="2:26" x14ac:dyDescent="0.35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26" x14ac:dyDescent="0.35">
      <c r="B52" s="34" t="s">
        <v>57</v>
      </c>
      <c r="D52" s="21">
        <f t="shared" ref="D52:U52" si="22">D13</f>
        <v>30.5</v>
      </c>
      <c r="E52" s="21">
        <f t="shared" si="22"/>
        <v>23.8</v>
      </c>
      <c r="F52" s="21">
        <f t="shared" si="22"/>
        <v>32</v>
      </c>
      <c r="G52" s="21">
        <f t="shared" si="22"/>
        <v>35.5</v>
      </c>
      <c r="H52" s="21">
        <f t="shared" si="22"/>
        <v>34.4</v>
      </c>
      <c r="I52" s="21">
        <f t="shared" si="22"/>
        <v>37.199999999999996</v>
      </c>
      <c r="J52" s="21">
        <f t="shared" si="22"/>
        <v>40.199999999999996</v>
      </c>
      <c r="K52" s="21">
        <f t="shared" si="22"/>
        <v>41.2</v>
      </c>
      <c r="L52" s="21">
        <f t="shared" si="22"/>
        <v>42.599999999999994</v>
      </c>
      <c r="M52" s="21">
        <f t="shared" si="22"/>
        <v>45.8</v>
      </c>
      <c r="N52" s="21">
        <f t="shared" si="22"/>
        <v>56.8</v>
      </c>
      <c r="O52" s="21">
        <f t="shared" si="22"/>
        <v>59.599999999999994</v>
      </c>
      <c r="P52" s="21">
        <f t="shared" si="22"/>
        <v>58.900000000000006</v>
      </c>
      <c r="Q52" s="21">
        <f t="shared" si="22"/>
        <v>61.2</v>
      </c>
      <c r="R52" s="21">
        <f t="shared" si="22"/>
        <v>65.8</v>
      </c>
      <c r="S52" s="21">
        <f t="shared" si="22"/>
        <v>73.2</v>
      </c>
      <c r="T52" s="21">
        <f t="shared" si="22"/>
        <v>73.599999999999994</v>
      </c>
      <c r="U52" s="21">
        <f t="shared" si="22"/>
        <v>80.099999999999994</v>
      </c>
      <c r="V52" s="21">
        <f t="shared" ref="V52:W52" si="23">V13</f>
        <v>92.5</v>
      </c>
      <c r="W52" s="21">
        <f t="shared" si="23"/>
        <v>100.89999999999998</v>
      </c>
      <c r="X52" s="21">
        <f t="shared" ref="X52" si="24">X13</f>
        <v>108</v>
      </c>
      <c r="Z52" s="51"/>
    </row>
    <row r="53" spans="2:26" x14ac:dyDescent="0.35">
      <c r="B53" s="35" t="s">
        <v>40</v>
      </c>
      <c r="D53" s="16">
        <f>-D43</f>
        <v>-9.2000000000000011</v>
      </c>
      <c r="E53" s="16">
        <f t="shared" ref="E53:U53" si="25">-E43</f>
        <v>-7.3000000000000025</v>
      </c>
      <c r="F53" s="16">
        <f t="shared" si="25"/>
        <v>-13.300000000000004</v>
      </c>
      <c r="G53" s="16">
        <f t="shared" si="25"/>
        <v>-17.7</v>
      </c>
      <c r="H53" s="16">
        <f t="shared" si="25"/>
        <v>-11.600000000000001</v>
      </c>
      <c r="I53" s="16">
        <f t="shared" si="25"/>
        <v>-16.000000000000004</v>
      </c>
      <c r="J53" s="16">
        <f t="shared" si="25"/>
        <v>-20.300000000000004</v>
      </c>
      <c r="K53" s="16">
        <f t="shared" si="25"/>
        <v>-21</v>
      </c>
      <c r="L53" s="16">
        <f t="shared" si="25"/>
        <v>-24.800000000000004</v>
      </c>
      <c r="M53" s="16">
        <f t="shared" si="25"/>
        <v>-27.300000000000011</v>
      </c>
      <c r="N53" s="16">
        <f t="shared" si="25"/>
        <v>-32.099999999999994</v>
      </c>
      <c r="O53" s="16">
        <f t="shared" si="25"/>
        <v>-34.099999999999994</v>
      </c>
      <c r="P53" s="16">
        <f t="shared" si="25"/>
        <v>-24.900000000000006</v>
      </c>
      <c r="Q53" s="16">
        <f t="shared" si="25"/>
        <v>-28.299999999999997</v>
      </c>
      <c r="R53" s="16">
        <f t="shared" si="25"/>
        <v>-28.500000000000007</v>
      </c>
      <c r="S53" s="16">
        <f t="shared" si="25"/>
        <v>-27.300000000000011</v>
      </c>
      <c r="T53" s="16">
        <f t="shared" si="25"/>
        <v>-23.700000000000003</v>
      </c>
      <c r="U53" s="16">
        <f t="shared" si="25"/>
        <v>-28.300000000000011</v>
      </c>
      <c r="V53" s="16">
        <f t="shared" ref="V53:W53" si="26">-V43</f>
        <v>-28.300000000000011</v>
      </c>
      <c r="W53" s="16">
        <f t="shared" si="26"/>
        <v>-28.299999999999983</v>
      </c>
      <c r="X53" s="16">
        <f t="shared" ref="X53" si="27">-X43</f>
        <v>-24.599999999999994</v>
      </c>
      <c r="Z53" s="51"/>
    </row>
    <row r="54" spans="2:26" ht="16" thickBot="1" x14ac:dyDescent="0.4">
      <c r="B54" s="34" t="s">
        <v>24</v>
      </c>
      <c r="D54" s="20">
        <f>+SUM(D52:D53)</f>
        <v>21.299999999999997</v>
      </c>
      <c r="E54" s="20">
        <f t="shared" ref="E54:T54" si="28">+SUM(E52:E53)</f>
        <v>16.5</v>
      </c>
      <c r="F54" s="20">
        <f t="shared" si="28"/>
        <v>18.699999999999996</v>
      </c>
      <c r="G54" s="20">
        <f t="shared" si="28"/>
        <v>17.8</v>
      </c>
      <c r="H54" s="20">
        <f t="shared" si="28"/>
        <v>22.799999999999997</v>
      </c>
      <c r="I54" s="20">
        <f t="shared" si="28"/>
        <v>21.199999999999992</v>
      </c>
      <c r="J54" s="20">
        <f t="shared" si="28"/>
        <v>19.899999999999991</v>
      </c>
      <c r="K54" s="20">
        <f t="shared" si="28"/>
        <v>20.200000000000003</v>
      </c>
      <c r="L54" s="20">
        <f t="shared" si="28"/>
        <v>17.79999999999999</v>
      </c>
      <c r="M54" s="20">
        <f t="shared" si="28"/>
        <v>18.499999999999986</v>
      </c>
      <c r="N54" s="20">
        <f t="shared" si="28"/>
        <v>24.700000000000003</v>
      </c>
      <c r="O54" s="20">
        <f t="shared" si="28"/>
        <v>25.5</v>
      </c>
      <c r="P54" s="20">
        <f t="shared" si="28"/>
        <v>34</v>
      </c>
      <c r="Q54" s="20">
        <f t="shared" si="28"/>
        <v>32.900000000000006</v>
      </c>
      <c r="R54" s="20">
        <f t="shared" si="28"/>
        <v>37.29999999999999</v>
      </c>
      <c r="S54" s="20">
        <f t="shared" si="28"/>
        <v>45.899999999999991</v>
      </c>
      <c r="T54" s="20">
        <f t="shared" si="28"/>
        <v>49.899999999999991</v>
      </c>
      <c r="U54" s="20">
        <f t="shared" ref="U54:V54" si="29">+SUM(U52:U53)</f>
        <v>51.799999999999983</v>
      </c>
      <c r="V54" s="20">
        <f t="shared" si="29"/>
        <v>64.199999999999989</v>
      </c>
      <c r="W54" s="20">
        <f t="shared" ref="W54:X54" si="30">+SUM(W52:W53)</f>
        <v>72.599999999999994</v>
      </c>
      <c r="X54" s="20">
        <f t="shared" si="30"/>
        <v>83.4</v>
      </c>
      <c r="Z54" s="51"/>
    </row>
    <row r="55" spans="2:26" ht="16" thickTop="1" x14ac:dyDescent="0.35">
      <c r="B55" s="34" t="s">
        <v>25</v>
      </c>
      <c r="D55" s="60">
        <f>D54/D52</f>
        <v>0.69836065573770478</v>
      </c>
      <c r="E55" s="60">
        <f t="shared" ref="E55:T55" si="31">E54/E52</f>
        <v>0.69327731092436973</v>
      </c>
      <c r="F55" s="60">
        <f t="shared" si="31"/>
        <v>0.58437499999999987</v>
      </c>
      <c r="G55" s="60">
        <f t="shared" si="31"/>
        <v>0.50140845070422535</v>
      </c>
      <c r="H55" s="60">
        <f t="shared" si="31"/>
        <v>0.66279069767441856</v>
      </c>
      <c r="I55" s="60">
        <f t="shared" si="31"/>
        <v>0.5698924731182794</v>
      </c>
      <c r="J55" s="60">
        <f t="shared" si="31"/>
        <v>0.4950248756218904</v>
      </c>
      <c r="K55" s="60">
        <f t="shared" si="31"/>
        <v>0.49029126213592239</v>
      </c>
      <c r="L55" s="60">
        <f t="shared" si="31"/>
        <v>0.41784037558685427</v>
      </c>
      <c r="M55" s="60">
        <f t="shared" si="31"/>
        <v>0.40393013100436653</v>
      </c>
      <c r="N55" s="60">
        <f t="shared" si="31"/>
        <v>0.43485915492957755</v>
      </c>
      <c r="O55" s="60">
        <f t="shared" si="31"/>
        <v>0.42785234899328861</v>
      </c>
      <c r="P55" s="60">
        <f t="shared" si="31"/>
        <v>0.57724957555178258</v>
      </c>
      <c r="Q55" s="60">
        <f t="shared" si="31"/>
        <v>0.53758169934640532</v>
      </c>
      <c r="R55" s="60">
        <f t="shared" si="31"/>
        <v>0.56686930091185395</v>
      </c>
      <c r="S55" s="60">
        <f t="shared" si="31"/>
        <v>0.62704918032786872</v>
      </c>
      <c r="T55" s="60">
        <f t="shared" si="31"/>
        <v>0.67798913043478259</v>
      </c>
      <c r="U55" s="60">
        <f t="shared" ref="U55:V55" si="32">U54/U52</f>
        <v>0.6466916354556802</v>
      </c>
      <c r="V55" s="60">
        <f t="shared" si="32"/>
        <v>0.69405405405405396</v>
      </c>
      <c r="W55" s="60">
        <f t="shared" ref="W55:X55" si="33">W54/W52</f>
        <v>0.71952428146679892</v>
      </c>
      <c r="X55" s="60">
        <f t="shared" si="33"/>
        <v>0.77222222222222225</v>
      </c>
      <c r="Z55" s="51"/>
    </row>
    <row r="56" spans="2:26" x14ac:dyDescent="0.35">
      <c r="J56" s="31"/>
      <c r="K56" s="31"/>
      <c r="L56" s="30"/>
      <c r="M56" s="30"/>
      <c r="N56" s="30"/>
      <c r="O56" s="50"/>
      <c r="P56" s="30"/>
      <c r="Q56" s="30"/>
      <c r="R56" s="30"/>
      <c r="S56" s="50"/>
      <c r="T56" s="29"/>
      <c r="U56" s="29"/>
      <c r="V56" s="29"/>
      <c r="W56" s="29"/>
      <c r="X56" s="29"/>
    </row>
    <row r="57" spans="2:26" x14ac:dyDescent="0.35">
      <c r="J57" s="31"/>
      <c r="K57" s="31"/>
      <c r="L57" s="30"/>
      <c r="M57" s="30"/>
      <c r="N57" s="30"/>
      <c r="O57" s="50"/>
      <c r="P57" s="30"/>
      <c r="Q57" s="30"/>
      <c r="R57" s="30"/>
      <c r="S57" s="50"/>
      <c r="T57" s="29"/>
      <c r="U57" s="29"/>
      <c r="V57" s="29"/>
      <c r="W57" s="29"/>
      <c r="X57" s="29"/>
    </row>
    <row r="58" spans="2:26" x14ac:dyDescent="0.35">
      <c r="B58" s="45"/>
      <c r="H58" s="29"/>
      <c r="I58" s="29"/>
      <c r="J58" s="29"/>
      <c r="K58" s="2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2:26" x14ac:dyDescent="0.35">
      <c r="B59" s="55" t="s">
        <v>47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2:26" x14ac:dyDescent="0.35">
      <c r="B60" s="55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2:26" x14ac:dyDescent="0.35">
      <c r="B61" s="56" t="s">
        <v>19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</row>
    <row r="62" spans="2:26" x14ac:dyDescent="0.35">
      <c r="B62" s="56" t="s">
        <v>20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</row>
    <row r="63" spans="2:26" x14ac:dyDescent="0.35">
      <c r="B63" s="11"/>
      <c r="C63" s="11"/>
      <c r="D63" s="61"/>
      <c r="E63" s="61"/>
      <c r="F63" s="61"/>
      <c r="G63" s="61"/>
    </row>
    <row r="64" spans="2:26" x14ac:dyDescent="0.35">
      <c r="B64" s="11"/>
      <c r="C64" s="11"/>
      <c r="D64" s="5" t="s">
        <v>0</v>
      </c>
      <c r="E64" s="5" t="s">
        <v>1</v>
      </c>
      <c r="F64" s="5" t="s">
        <v>2</v>
      </c>
      <c r="G64" s="5" t="s">
        <v>3</v>
      </c>
      <c r="H64" s="5" t="s">
        <v>26</v>
      </c>
      <c r="I64" s="5" t="s">
        <v>27</v>
      </c>
      <c r="J64" s="5" t="s">
        <v>28</v>
      </c>
      <c r="K64" s="5" t="s">
        <v>29</v>
      </c>
      <c r="L64" s="5" t="s">
        <v>30</v>
      </c>
      <c r="M64" s="5" t="s">
        <v>36</v>
      </c>
      <c r="N64" s="5" t="s">
        <v>37</v>
      </c>
      <c r="O64" s="5" t="s">
        <v>42</v>
      </c>
      <c r="P64" s="5" t="s">
        <v>44</v>
      </c>
      <c r="Q64" s="5" t="s">
        <v>48</v>
      </c>
      <c r="R64" s="5" t="str">
        <f t="shared" ref="R64:X64" si="34">R$8</f>
        <v>Q3 2023</v>
      </c>
      <c r="S64" s="5" t="str">
        <f t="shared" si="34"/>
        <v>Q4 2023</v>
      </c>
      <c r="T64" s="5" t="str">
        <f t="shared" si="34"/>
        <v>Q1 2024</v>
      </c>
      <c r="U64" s="5" t="str">
        <f t="shared" si="34"/>
        <v>Q2 2024</v>
      </c>
      <c r="V64" s="5" t="str">
        <f t="shared" si="34"/>
        <v>Q3 2024</v>
      </c>
      <c r="W64" s="5" t="str">
        <f t="shared" si="34"/>
        <v>Q4 2024</v>
      </c>
      <c r="X64" s="5" t="str">
        <f t="shared" si="34"/>
        <v>Q1 2025</v>
      </c>
    </row>
    <row r="65" spans="2:26" x14ac:dyDescent="0.35">
      <c r="B65" s="12"/>
      <c r="C65" s="12"/>
      <c r="D65" s="23"/>
      <c r="E65" s="23"/>
      <c r="F65" s="23"/>
      <c r="G65" s="23"/>
      <c r="H65" s="23"/>
      <c r="I65" s="23"/>
      <c r="J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6" x14ac:dyDescent="0.35">
      <c r="B66" s="13" t="s">
        <v>33</v>
      </c>
      <c r="C66" s="12"/>
      <c r="D66" s="24">
        <f t="shared" ref="D66:X66" si="35">+D32</f>
        <v>3.8999999999999981</v>
      </c>
      <c r="E66" s="24">
        <f t="shared" si="35"/>
        <v>6.5999999999999988</v>
      </c>
      <c r="F66" s="24">
        <f t="shared" si="35"/>
        <v>17.199999999999996</v>
      </c>
      <c r="G66" s="24">
        <f t="shared" si="35"/>
        <v>-34.599999999999994</v>
      </c>
      <c r="H66" s="24">
        <f t="shared" si="35"/>
        <v>3.9999999999999964</v>
      </c>
      <c r="I66" s="24">
        <f t="shared" si="35"/>
        <v>-0.90000000000000568</v>
      </c>
      <c r="J66" s="24">
        <f t="shared" si="35"/>
        <v>-7.9000000000000092</v>
      </c>
      <c r="K66" s="24">
        <f t="shared" si="35"/>
        <v>-15.199999999999994</v>
      </c>
      <c r="L66" s="24">
        <f t="shared" si="35"/>
        <v>-32.800000000000011</v>
      </c>
      <c r="M66" s="24">
        <f t="shared" si="35"/>
        <v>-27.100000000000016</v>
      </c>
      <c r="N66" s="24">
        <f t="shared" si="35"/>
        <v>-47.499999999999993</v>
      </c>
      <c r="O66" s="24">
        <f t="shared" si="35"/>
        <v>-21.500000000000004</v>
      </c>
      <c r="P66" s="24">
        <f t="shared" si="35"/>
        <v>-14</v>
      </c>
      <c r="Q66" s="24">
        <f t="shared" si="35"/>
        <v>-22.6</v>
      </c>
      <c r="R66" s="24">
        <f t="shared" si="35"/>
        <v>-12.100000000000009</v>
      </c>
      <c r="S66" s="24">
        <f t="shared" si="35"/>
        <v>0.19999999999999138</v>
      </c>
      <c r="T66" s="24">
        <f t="shared" si="35"/>
        <v>34.199999999999982</v>
      </c>
      <c r="U66" s="24">
        <f t="shared" si="35"/>
        <v>6.3999999999999897</v>
      </c>
      <c r="V66" s="24">
        <f t="shared" si="35"/>
        <v>0.49999999999999423</v>
      </c>
      <c r="W66" s="24">
        <f t="shared" si="35"/>
        <v>16.799999999999972</v>
      </c>
      <c r="X66" s="24">
        <f t="shared" si="35"/>
        <v>28.800000000000004</v>
      </c>
      <c r="Z66" s="52"/>
    </row>
    <row r="67" spans="2:26" x14ac:dyDescent="0.35">
      <c r="B67" s="14" t="s">
        <v>14</v>
      </c>
      <c r="C67" s="12"/>
      <c r="D67" s="25">
        <f t="shared" ref="D67:X67" si="36">+D22</f>
        <v>-0.2</v>
      </c>
      <c r="E67" s="25">
        <f t="shared" si="36"/>
        <v>-0.1</v>
      </c>
      <c r="F67" s="25">
        <f t="shared" si="36"/>
        <v>-0.1</v>
      </c>
      <c r="G67" s="25">
        <f t="shared" si="36"/>
        <v>0</v>
      </c>
      <c r="H67" s="25">
        <f t="shared" si="36"/>
        <v>0.1</v>
      </c>
      <c r="I67" s="25">
        <f t="shared" si="36"/>
        <v>0.4</v>
      </c>
      <c r="J67" s="25">
        <f t="shared" si="36"/>
        <v>0.29999999999999993</v>
      </c>
      <c r="K67" s="25">
        <f t="shared" si="36"/>
        <v>1.4000000000000001</v>
      </c>
      <c r="L67" s="25">
        <f t="shared" si="36"/>
        <v>1.5</v>
      </c>
      <c r="M67" s="25">
        <f t="shared" si="36"/>
        <v>1.6</v>
      </c>
      <c r="N67" s="25">
        <f t="shared" si="36"/>
        <v>1.3</v>
      </c>
      <c r="O67" s="25">
        <f t="shared" si="36"/>
        <v>1.7999999999999998</v>
      </c>
      <c r="P67" s="25">
        <f t="shared" si="36"/>
        <v>1.5999999999999999</v>
      </c>
      <c r="Q67" s="25">
        <f t="shared" si="36"/>
        <v>1.4</v>
      </c>
      <c r="R67" s="25">
        <f t="shared" si="36"/>
        <v>1.7</v>
      </c>
      <c r="S67" s="25">
        <f t="shared" si="36"/>
        <v>1.8</v>
      </c>
      <c r="T67" s="25">
        <f t="shared" si="36"/>
        <v>0.7</v>
      </c>
      <c r="U67" s="25">
        <f t="shared" si="36"/>
        <v>1.5000000000000002</v>
      </c>
      <c r="V67" s="25">
        <f t="shared" si="36"/>
        <v>1.5</v>
      </c>
      <c r="W67" s="25">
        <f t="shared" si="36"/>
        <v>1.2999999999999998</v>
      </c>
      <c r="X67" s="25">
        <f t="shared" si="36"/>
        <v>1.3</v>
      </c>
      <c r="Z67" s="52"/>
    </row>
    <row r="68" spans="2:26" x14ac:dyDescent="0.35">
      <c r="B68" s="14" t="s">
        <v>60</v>
      </c>
      <c r="C68" s="12"/>
      <c r="D68" s="25">
        <f t="shared" ref="D68:X68" si="37">+D31</f>
        <v>2.4</v>
      </c>
      <c r="E68" s="25">
        <f t="shared" si="37"/>
        <v>-2.2999999999999998</v>
      </c>
      <c r="F68" s="25">
        <f t="shared" si="37"/>
        <v>-20.9</v>
      </c>
      <c r="G68" s="25">
        <f t="shared" si="37"/>
        <v>20.9</v>
      </c>
      <c r="H68" s="25">
        <f t="shared" si="37"/>
        <v>0</v>
      </c>
      <c r="I68" s="25">
        <f t="shared" si="37"/>
        <v>0</v>
      </c>
      <c r="J68" s="25">
        <f t="shared" si="37"/>
        <v>0</v>
      </c>
      <c r="K68" s="25">
        <f t="shared" si="37"/>
        <v>0.1</v>
      </c>
      <c r="L68" s="25">
        <f t="shared" si="37"/>
        <v>0</v>
      </c>
      <c r="M68" s="25">
        <f t="shared" si="37"/>
        <v>0</v>
      </c>
      <c r="N68" s="25">
        <f t="shared" si="37"/>
        <v>0</v>
      </c>
      <c r="O68" s="25">
        <f t="shared" si="37"/>
        <v>-0.1</v>
      </c>
      <c r="P68" s="25">
        <f t="shared" si="37"/>
        <v>0</v>
      </c>
      <c r="Q68" s="25">
        <f t="shared" si="37"/>
        <v>0</v>
      </c>
      <c r="R68" s="25">
        <f t="shared" si="37"/>
        <v>0</v>
      </c>
      <c r="S68" s="25">
        <f t="shared" si="37"/>
        <v>0.1</v>
      </c>
      <c r="T68" s="25">
        <f t="shared" si="37"/>
        <v>3.2</v>
      </c>
      <c r="U68" s="25">
        <f t="shared" si="37"/>
        <v>-1.8000000000000003</v>
      </c>
      <c r="V68" s="25">
        <f t="shared" si="37"/>
        <v>0.40000000000000013</v>
      </c>
      <c r="W68" s="25">
        <f t="shared" si="37"/>
        <v>0.7</v>
      </c>
      <c r="X68" s="25">
        <f t="shared" si="37"/>
        <v>5.0999999999999996</v>
      </c>
      <c r="Z68" s="52"/>
    </row>
    <row r="69" spans="2:26" x14ac:dyDescent="0.35">
      <c r="B69" s="14" t="s">
        <v>31</v>
      </c>
      <c r="C69" s="12"/>
      <c r="D69" s="25">
        <v>0.4</v>
      </c>
      <c r="E69" s="25">
        <v>0.4</v>
      </c>
      <c r="F69" s="25">
        <v>0.5</v>
      </c>
      <c r="G69" s="25">
        <v>0.4</v>
      </c>
      <c r="H69" s="25">
        <v>0.6</v>
      </c>
      <c r="I69" s="25">
        <v>0.7</v>
      </c>
      <c r="J69" s="25">
        <v>0.70000000000000007</v>
      </c>
      <c r="K69" s="25">
        <v>1</v>
      </c>
      <c r="L69" s="25">
        <v>1.1000000000000001</v>
      </c>
      <c r="M69" s="25">
        <v>1.6</v>
      </c>
      <c r="N69" s="25">
        <v>2.4</v>
      </c>
      <c r="O69" s="25">
        <v>1.5</v>
      </c>
      <c r="P69" s="25">
        <v>1.2</v>
      </c>
      <c r="Q69" s="25">
        <v>1.3</v>
      </c>
      <c r="R69" s="25">
        <v>1.4</v>
      </c>
      <c r="S69" s="25">
        <v>1.5000000000000007</v>
      </c>
      <c r="T69" s="39">
        <v>1.7</v>
      </c>
      <c r="U69" s="39">
        <v>1.8</v>
      </c>
      <c r="V69" s="39">
        <v>1.7000000000000006</v>
      </c>
      <c r="W69" s="39">
        <v>2.2999999999999994</v>
      </c>
      <c r="X69" s="39">
        <v>1.5</v>
      </c>
      <c r="Z69" s="52"/>
    </row>
    <row r="70" spans="2:26" x14ac:dyDescent="0.35">
      <c r="B70" s="14" t="s">
        <v>32</v>
      </c>
      <c r="C70" s="12"/>
      <c r="D70" s="25">
        <v>0.3</v>
      </c>
      <c r="E70" s="25">
        <v>0.3</v>
      </c>
      <c r="F70" s="25">
        <v>0.3</v>
      </c>
      <c r="G70" s="25">
        <v>0.6</v>
      </c>
      <c r="H70" s="25">
        <v>1.7</v>
      </c>
      <c r="I70" s="25">
        <v>1.1000000000000001</v>
      </c>
      <c r="J70" s="25">
        <v>3.6</v>
      </c>
      <c r="K70" s="25">
        <v>1</v>
      </c>
      <c r="L70" s="25">
        <v>3.2</v>
      </c>
      <c r="M70" s="25">
        <v>22.9</v>
      </c>
      <c r="N70" s="25">
        <v>8</v>
      </c>
      <c r="O70" s="25">
        <v>6.6</v>
      </c>
      <c r="P70" s="25">
        <v>6.8</v>
      </c>
      <c r="Q70" s="25">
        <v>6.6</v>
      </c>
      <c r="R70" s="25">
        <v>6.7</v>
      </c>
      <c r="S70" s="25">
        <v>6.5999999999999979</v>
      </c>
      <c r="T70" s="39">
        <v>6.1</v>
      </c>
      <c r="U70" s="39">
        <v>7.7000000000000011</v>
      </c>
      <c r="V70" s="39">
        <v>13.399999999999999</v>
      </c>
      <c r="W70" s="39">
        <v>10.099999999999998</v>
      </c>
      <c r="X70" s="39">
        <v>7.5</v>
      </c>
      <c r="Z70" s="52"/>
    </row>
    <row r="71" spans="2:26" x14ac:dyDescent="0.35">
      <c r="B71" s="14" t="s">
        <v>62</v>
      </c>
      <c r="C71" s="12"/>
      <c r="D71" s="18">
        <f t="shared" ref="D71:U71" si="38">+D23</f>
        <v>0</v>
      </c>
      <c r="E71" s="18">
        <f t="shared" si="38"/>
        <v>0</v>
      </c>
      <c r="F71" s="18">
        <f t="shared" si="38"/>
        <v>0.9</v>
      </c>
      <c r="G71" s="18">
        <f t="shared" si="38"/>
        <v>3.6</v>
      </c>
      <c r="H71" s="18">
        <f t="shared" si="38"/>
        <v>0.4</v>
      </c>
      <c r="I71" s="18">
        <f t="shared" si="38"/>
        <v>0.2</v>
      </c>
      <c r="J71" s="18">
        <f t="shared" si="38"/>
        <v>0.4</v>
      </c>
      <c r="K71" s="18">
        <f t="shared" si="38"/>
        <v>0.7</v>
      </c>
      <c r="L71" s="18">
        <f t="shared" si="38"/>
        <v>0</v>
      </c>
      <c r="M71" s="18">
        <f t="shared" si="38"/>
        <v>0</v>
      </c>
      <c r="N71" s="18">
        <f t="shared" si="38"/>
        <v>6.8</v>
      </c>
      <c r="O71" s="18">
        <f t="shared" si="38"/>
        <v>-0.5</v>
      </c>
      <c r="P71" s="18">
        <f t="shared" si="38"/>
        <v>0</v>
      </c>
      <c r="Q71" s="18">
        <f t="shared" si="38"/>
        <v>0</v>
      </c>
      <c r="R71" s="18">
        <f t="shared" si="38"/>
        <v>0</v>
      </c>
      <c r="S71" s="18">
        <f t="shared" si="38"/>
        <v>0</v>
      </c>
      <c r="T71" s="18">
        <f t="shared" si="38"/>
        <v>0</v>
      </c>
      <c r="U71" s="18">
        <f t="shared" si="38"/>
        <v>0</v>
      </c>
      <c r="V71" s="18">
        <v>7</v>
      </c>
      <c r="W71" s="18">
        <f t="shared" ref="W71:X76" si="39">+W23</f>
        <v>0</v>
      </c>
      <c r="X71" s="18">
        <f t="shared" si="39"/>
        <v>0</v>
      </c>
      <c r="Z71" s="52"/>
    </row>
    <row r="72" spans="2:26" x14ac:dyDescent="0.35">
      <c r="B72" s="14" t="s">
        <v>15</v>
      </c>
      <c r="C72" s="12"/>
      <c r="D72" s="25">
        <f t="shared" ref="D72:U72" si="40">+D24</f>
        <v>0</v>
      </c>
      <c r="E72" s="25">
        <f t="shared" si="40"/>
        <v>0</v>
      </c>
      <c r="F72" s="25">
        <f t="shared" si="40"/>
        <v>1.3</v>
      </c>
      <c r="G72" s="25">
        <f t="shared" si="40"/>
        <v>0.1</v>
      </c>
      <c r="H72" s="25">
        <f t="shared" si="40"/>
        <v>0.1</v>
      </c>
      <c r="I72" s="25">
        <f t="shared" si="40"/>
        <v>0.1</v>
      </c>
      <c r="J72" s="25">
        <f t="shared" si="40"/>
        <v>0.1</v>
      </c>
      <c r="K72" s="25">
        <f t="shared" si="40"/>
        <v>0</v>
      </c>
      <c r="L72" s="25">
        <f t="shared" si="40"/>
        <v>1</v>
      </c>
      <c r="M72" s="25">
        <f t="shared" si="40"/>
        <v>1.9</v>
      </c>
      <c r="N72" s="25">
        <f t="shared" si="40"/>
        <v>2.2000000000000002</v>
      </c>
      <c r="O72" s="25">
        <f t="shared" si="40"/>
        <v>-0.5</v>
      </c>
      <c r="P72" s="25">
        <f t="shared" si="40"/>
        <v>0</v>
      </c>
      <c r="Q72" s="25">
        <f t="shared" si="40"/>
        <v>0</v>
      </c>
      <c r="R72" s="25">
        <f t="shared" si="40"/>
        <v>0</v>
      </c>
      <c r="S72" s="25">
        <f t="shared" si="40"/>
        <v>0</v>
      </c>
      <c r="T72" s="25">
        <f t="shared" si="40"/>
        <v>0</v>
      </c>
      <c r="U72" s="25">
        <f t="shared" si="40"/>
        <v>0</v>
      </c>
      <c r="V72" s="25">
        <f>+V24</f>
        <v>0</v>
      </c>
      <c r="W72" s="25">
        <f t="shared" si="39"/>
        <v>0</v>
      </c>
      <c r="X72" s="25">
        <f t="shared" si="39"/>
        <v>0</v>
      </c>
      <c r="Z72" s="52"/>
    </row>
    <row r="73" spans="2:26" x14ac:dyDescent="0.35">
      <c r="B73" s="14" t="s">
        <v>38</v>
      </c>
      <c r="C73" s="12"/>
      <c r="D73" s="25">
        <f t="shared" ref="D73:U73" si="41">+D25</f>
        <v>0</v>
      </c>
      <c r="E73" s="25">
        <f t="shared" si="41"/>
        <v>0</v>
      </c>
      <c r="F73" s="25">
        <f t="shared" si="41"/>
        <v>0</v>
      </c>
      <c r="G73" s="25">
        <f t="shared" si="41"/>
        <v>0</v>
      </c>
      <c r="H73" s="25">
        <f t="shared" si="41"/>
        <v>0</v>
      </c>
      <c r="I73" s="25">
        <f t="shared" si="41"/>
        <v>0</v>
      </c>
      <c r="J73" s="25">
        <f t="shared" si="41"/>
        <v>0</v>
      </c>
      <c r="K73" s="25">
        <f t="shared" si="41"/>
        <v>0</v>
      </c>
      <c r="L73" s="25">
        <f t="shared" si="41"/>
        <v>0</v>
      </c>
      <c r="M73" s="25">
        <f t="shared" si="41"/>
        <v>-4.3</v>
      </c>
      <c r="N73" s="25">
        <f t="shared" si="41"/>
        <v>0</v>
      </c>
      <c r="O73" s="25">
        <f t="shared" si="41"/>
        <v>0</v>
      </c>
      <c r="P73" s="25">
        <f t="shared" si="41"/>
        <v>0</v>
      </c>
      <c r="Q73" s="25">
        <f t="shared" si="41"/>
        <v>0</v>
      </c>
      <c r="R73" s="25">
        <f t="shared" si="41"/>
        <v>0</v>
      </c>
      <c r="S73" s="25">
        <f t="shared" si="41"/>
        <v>0</v>
      </c>
      <c r="T73" s="25">
        <f t="shared" si="41"/>
        <v>-33.4</v>
      </c>
      <c r="U73" s="25">
        <f t="shared" si="41"/>
        <v>0</v>
      </c>
      <c r="V73" s="25">
        <f>+V25</f>
        <v>0</v>
      </c>
      <c r="W73" s="25">
        <f t="shared" si="39"/>
        <v>0</v>
      </c>
      <c r="X73" s="25">
        <f t="shared" si="39"/>
        <v>0</v>
      </c>
      <c r="Z73" s="52"/>
    </row>
    <row r="74" spans="2:26" ht="14.5" customHeight="1" x14ac:dyDescent="0.35">
      <c r="B74" s="14" t="s">
        <v>39</v>
      </c>
      <c r="C74" s="12"/>
      <c r="D74" s="25">
        <f t="shared" ref="D74:U74" si="42">+D26</f>
        <v>0</v>
      </c>
      <c r="E74" s="25">
        <f t="shared" si="42"/>
        <v>0</v>
      </c>
      <c r="F74" s="25">
        <f t="shared" si="42"/>
        <v>0</v>
      </c>
      <c r="G74" s="25">
        <f t="shared" si="42"/>
        <v>0</v>
      </c>
      <c r="H74" s="25">
        <f t="shared" si="42"/>
        <v>0</v>
      </c>
      <c r="I74" s="25">
        <f t="shared" si="42"/>
        <v>0</v>
      </c>
      <c r="J74" s="25">
        <f t="shared" si="42"/>
        <v>0</v>
      </c>
      <c r="K74" s="25">
        <f t="shared" si="42"/>
        <v>0</v>
      </c>
      <c r="L74" s="25">
        <f t="shared" si="42"/>
        <v>-2</v>
      </c>
      <c r="M74" s="25">
        <f t="shared" si="42"/>
        <v>-7.6</v>
      </c>
      <c r="N74" s="25">
        <f t="shared" si="42"/>
        <v>0</v>
      </c>
      <c r="O74" s="25">
        <f t="shared" si="42"/>
        <v>0</v>
      </c>
      <c r="P74" s="25">
        <f t="shared" si="42"/>
        <v>0</v>
      </c>
      <c r="Q74" s="25">
        <f t="shared" si="42"/>
        <v>0</v>
      </c>
      <c r="R74" s="25">
        <f t="shared" si="42"/>
        <v>0</v>
      </c>
      <c r="S74" s="25">
        <f t="shared" si="42"/>
        <v>0</v>
      </c>
      <c r="T74" s="25">
        <f t="shared" si="42"/>
        <v>0.2</v>
      </c>
      <c r="U74" s="25">
        <f t="shared" si="42"/>
        <v>-0.1</v>
      </c>
      <c r="V74" s="25">
        <f>+V26</f>
        <v>0</v>
      </c>
      <c r="W74" s="25">
        <f t="shared" si="39"/>
        <v>0.9</v>
      </c>
      <c r="X74" s="25">
        <f t="shared" si="39"/>
        <v>-0.4</v>
      </c>
      <c r="Z74" s="52"/>
    </row>
    <row r="75" spans="2:26" ht="14.5" customHeight="1" x14ac:dyDescent="0.35">
      <c r="B75" s="14" t="s">
        <v>16</v>
      </c>
      <c r="C75" s="12"/>
      <c r="D75" s="25">
        <f t="shared" ref="D75:U75" si="43">+D27</f>
        <v>0</v>
      </c>
      <c r="E75" s="25">
        <f t="shared" si="43"/>
        <v>0</v>
      </c>
      <c r="F75" s="25">
        <f t="shared" si="43"/>
        <v>0</v>
      </c>
      <c r="G75" s="25">
        <f t="shared" si="43"/>
        <v>0</v>
      </c>
      <c r="H75" s="25">
        <f t="shared" si="43"/>
        <v>-17.100000000000001</v>
      </c>
      <c r="I75" s="25">
        <f t="shared" si="43"/>
        <v>-6.9</v>
      </c>
      <c r="J75" s="25">
        <f t="shared" si="43"/>
        <v>-9.1</v>
      </c>
      <c r="K75" s="25">
        <f t="shared" si="43"/>
        <v>-1.7</v>
      </c>
      <c r="L75" s="25">
        <f t="shared" si="43"/>
        <v>5.6</v>
      </c>
      <c r="M75" s="25">
        <f t="shared" si="43"/>
        <v>0</v>
      </c>
      <c r="N75" s="25">
        <f t="shared" si="43"/>
        <v>0</v>
      </c>
      <c r="O75" s="25">
        <f t="shared" si="43"/>
        <v>0</v>
      </c>
      <c r="P75" s="25">
        <f t="shared" si="43"/>
        <v>0</v>
      </c>
      <c r="Q75" s="25">
        <f t="shared" si="43"/>
        <v>0</v>
      </c>
      <c r="R75" s="25">
        <f t="shared" si="43"/>
        <v>0</v>
      </c>
      <c r="S75" s="25">
        <f t="shared" si="43"/>
        <v>0</v>
      </c>
      <c r="T75" s="25">
        <f t="shared" si="43"/>
        <v>0</v>
      </c>
      <c r="U75" s="25">
        <f t="shared" si="43"/>
        <v>0</v>
      </c>
      <c r="V75" s="25">
        <f>+V27</f>
        <v>0</v>
      </c>
      <c r="W75" s="25">
        <f t="shared" si="39"/>
        <v>0</v>
      </c>
      <c r="X75" s="25">
        <f t="shared" si="39"/>
        <v>0</v>
      </c>
      <c r="Z75" s="52"/>
    </row>
    <row r="76" spans="2:26" x14ac:dyDescent="0.35">
      <c r="B76" s="14" t="s">
        <v>17</v>
      </c>
      <c r="C76" s="12"/>
      <c r="D76" s="26">
        <f t="shared" ref="D76:U76" si="44">+D28</f>
        <v>0</v>
      </c>
      <c r="E76" s="26">
        <f t="shared" si="44"/>
        <v>0</v>
      </c>
      <c r="F76" s="26">
        <f t="shared" si="44"/>
        <v>0</v>
      </c>
      <c r="G76" s="26">
        <f t="shared" si="44"/>
        <v>0</v>
      </c>
      <c r="H76" s="26">
        <f t="shared" si="44"/>
        <v>2.2000000000000002</v>
      </c>
      <c r="I76" s="26">
        <f t="shared" si="44"/>
        <v>0.7</v>
      </c>
      <c r="J76" s="26">
        <f t="shared" si="44"/>
        <v>0.6</v>
      </c>
      <c r="K76" s="26">
        <f t="shared" si="44"/>
        <v>0.1</v>
      </c>
      <c r="L76" s="26">
        <f t="shared" si="44"/>
        <v>4.0999999999999996</v>
      </c>
      <c r="M76" s="26">
        <f t="shared" si="44"/>
        <v>-17.5</v>
      </c>
      <c r="N76" s="26">
        <f t="shared" si="44"/>
        <v>-0.7</v>
      </c>
      <c r="O76" s="26">
        <f t="shared" si="44"/>
        <v>-9.9999999999999645E-2</v>
      </c>
      <c r="P76" s="26">
        <f t="shared" si="44"/>
        <v>-0.1</v>
      </c>
      <c r="Q76" s="26">
        <f t="shared" si="44"/>
        <v>0.2</v>
      </c>
      <c r="R76" s="26">
        <f t="shared" si="44"/>
        <v>-0.2</v>
      </c>
      <c r="S76" s="26">
        <f t="shared" si="44"/>
        <v>-0.19999999999999998</v>
      </c>
      <c r="T76" s="26">
        <f t="shared" si="44"/>
        <v>0.5</v>
      </c>
      <c r="U76" s="26">
        <f t="shared" si="44"/>
        <v>-0.3</v>
      </c>
      <c r="V76" s="26">
        <f>+V28</f>
        <v>0.2</v>
      </c>
      <c r="W76" s="26">
        <f t="shared" si="39"/>
        <v>1.2999999999999998</v>
      </c>
      <c r="X76" s="26">
        <f t="shared" si="39"/>
        <v>0.4</v>
      </c>
      <c r="Z76" s="52"/>
    </row>
    <row r="77" spans="2:26" ht="16" thickBot="1" x14ac:dyDescent="0.4">
      <c r="B77" s="11" t="s">
        <v>58</v>
      </c>
      <c r="C77" s="11"/>
      <c r="D77" s="27">
        <f t="shared" ref="D77:Q77" si="45">SUM(D66:D76)</f>
        <v>6.799999999999998</v>
      </c>
      <c r="E77" s="27">
        <f t="shared" si="45"/>
        <v>4.8999999999999995</v>
      </c>
      <c r="F77" s="27">
        <f t="shared" si="45"/>
        <v>-0.80000000000000449</v>
      </c>
      <c r="G77" s="27">
        <f t="shared" si="45"/>
        <v>-8.9999999999999964</v>
      </c>
      <c r="H77" s="27">
        <f t="shared" si="45"/>
        <v>-8.0000000000000071</v>
      </c>
      <c r="I77" s="27">
        <f t="shared" si="45"/>
        <v>-4.6000000000000059</v>
      </c>
      <c r="J77" s="27">
        <f t="shared" si="45"/>
        <v>-11.30000000000001</v>
      </c>
      <c r="K77" s="27">
        <f t="shared" si="45"/>
        <v>-12.599999999999994</v>
      </c>
      <c r="L77" s="27">
        <f t="shared" si="45"/>
        <v>-18.300000000000011</v>
      </c>
      <c r="M77" s="27">
        <f t="shared" si="45"/>
        <v>-28.500000000000014</v>
      </c>
      <c r="N77" s="27">
        <f t="shared" si="45"/>
        <v>-27.499999999999996</v>
      </c>
      <c r="O77" s="27">
        <f t="shared" si="45"/>
        <v>-12.800000000000004</v>
      </c>
      <c r="P77" s="27">
        <f t="shared" si="45"/>
        <v>-4.5000000000000009</v>
      </c>
      <c r="Q77" s="27">
        <f t="shared" si="45"/>
        <v>-13.100000000000003</v>
      </c>
      <c r="R77" s="27">
        <f t="shared" ref="R77:W77" si="46">SUM(R66:R76)</f>
        <v>-2.5000000000000089</v>
      </c>
      <c r="S77" s="27">
        <f t="shared" si="46"/>
        <v>9.9999999999999893</v>
      </c>
      <c r="T77" s="27">
        <f t="shared" si="46"/>
        <v>13.199999999999992</v>
      </c>
      <c r="U77" s="27">
        <f t="shared" si="46"/>
        <v>15.19999999999999</v>
      </c>
      <c r="V77" s="27">
        <f t="shared" si="46"/>
        <v>24.699999999999992</v>
      </c>
      <c r="W77" s="27">
        <f t="shared" si="46"/>
        <v>33.39999999999997</v>
      </c>
      <c r="X77" s="27">
        <f t="shared" ref="X77" si="47">SUM(X66:X76)</f>
        <v>44.2</v>
      </c>
      <c r="Z77" s="52"/>
    </row>
    <row r="78" spans="2:26" ht="16" thickTop="1" x14ac:dyDescent="0.35"/>
    <row r="79" spans="2:26" x14ac:dyDescent="0.35">
      <c r="B79" s="41" t="s">
        <v>41</v>
      </c>
      <c r="S79" s="32"/>
      <c r="T79" s="29"/>
      <c r="U79" s="29"/>
      <c r="V79" s="49"/>
      <c r="W79" s="49"/>
      <c r="X79" s="49"/>
    </row>
    <row r="80" spans="2:26" x14ac:dyDescent="0.35">
      <c r="S80" s="32"/>
      <c r="T80" s="32"/>
      <c r="U80" s="32"/>
      <c r="V80" s="32"/>
      <c r="W80" s="32"/>
      <c r="X80" s="32"/>
    </row>
    <row r="81" spans="2:26" x14ac:dyDescent="0.35">
      <c r="B81" s="28"/>
      <c r="N81" s="22"/>
      <c r="O81" s="22"/>
      <c r="P81" s="22"/>
      <c r="Q81" s="22"/>
      <c r="R81" s="22"/>
    </row>
    <row r="82" spans="2:26" x14ac:dyDescent="0.35">
      <c r="D82" s="5" t="s">
        <v>0</v>
      </c>
      <c r="E82" s="5" t="s">
        <v>1</v>
      </c>
      <c r="F82" s="5" t="s">
        <v>2</v>
      </c>
      <c r="G82" s="5" t="s">
        <v>3</v>
      </c>
      <c r="H82" s="5" t="s">
        <v>26</v>
      </c>
      <c r="I82" s="5" t="s">
        <v>27</v>
      </c>
      <c r="J82" s="5" t="s">
        <v>28</v>
      </c>
      <c r="K82" s="5" t="s">
        <v>29</v>
      </c>
      <c r="L82" s="5" t="s">
        <v>30</v>
      </c>
      <c r="M82" s="5" t="s">
        <v>36</v>
      </c>
      <c r="N82" s="5" t="s">
        <v>37</v>
      </c>
      <c r="O82" s="5" t="s">
        <v>42</v>
      </c>
      <c r="P82" s="5" t="s">
        <v>44</v>
      </c>
      <c r="Q82" s="5" t="s">
        <v>48</v>
      </c>
      <c r="R82" s="5" t="str">
        <f t="shared" ref="R82:X82" si="48">R$8</f>
        <v>Q3 2023</v>
      </c>
      <c r="S82" s="5" t="str">
        <f t="shared" si="48"/>
        <v>Q4 2023</v>
      </c>
      <c r="T82" s="5" t="str">
        <f t="shared" si="48"/>
        <v>Q1 2024</v>
      </c>
      <c r="U82" s="5" t="str">
        <f t="shared" si="48"/>
        <v>Q2 2024</v>
      </c>
      <c r="V82" s="5" t="str">
        <f t="shared" si="48"/>
        <v>Q3 2024</v>
      </c>
      <c r="W82" s="5" t="str">
        <f t="shared" si="48"/>
        <v>Q4 2024</v>
      </c>
      <c r="X82" s="5" t="str">
        <f t="shared" si="48"/>
        <v>Q1 2025</v>
      </c>
    </row>
    <row r="83" spans="2:26" x14ac:dyDescent="0.35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2:26" x14ac:dyDescent="0.35">
      <c r="B84" s="34" t="s">
        <v>33</v>
      </c>
      <c r="P84" s="24">
        <f t="shared" ref="P84:X84" si="49">+P32</f>
        <v>-14</v>
      </c>
      <c r="Q84" s="24">
        <f t="shared" si="49"/>
        <v>-22.6</v>
      </c>
      <c r="R84" s="24">
        <f t="shared" si="49"/>
        <v>-12.100000000000009</v>
      </c>
      <c r="S84" s="24">
        <f t="shared" si="49"/>
        <v>0.19999999999999138</v>
      </c>
      <c r="T84" s="24">
        <f t="shared" si="49"/>
        <v>34.199999999999982</v>
      </c>
      <c r="U84" s="24">
        <f t="shared" si="49"/>
        <v>6.3999999999999897</v>
      </c>
      <c r="V84" s="24">
        <f t="shared" si="49"/>
        <v>0.49999999999999423</v>
      </c>
      <c r="W84" s="24">
        <f t="shared" si="49"/>
        <v>16.799999999999972</v>
      </c>
      <c r="X84" s="24">
        <f t="shared" si="49"/>
        <v>28.800000000000004</v>
      </c>
      <c r="Z84" s="52"/>
    </row>
    <row r="85" spans="2:26" x14ac:dyDescent="0.35">
      <c r="B85" s="35" t="s">
        <v>32</v>
      </c>
      <c r="P85" s="25">
        <f>P70</f>
        <v>6.8</v>
      </c>
      <c r="Q85" s="25">
        <f t="shared" ref="Q85:V85" si="50">Q70</f>
        <v>6.6</v>
      </c>
      <c r="R85" s="25">
        <f t="shared" si="50"/>
        <v>6.7</v>
      </c>
      <c r="S85" s="25">
        <f t="shared" si="50"/>
        <v>6.5999999999999979</v>
      </c>
      <c r="T85" s="25">
        <f t="shared" si="50"/>
        <v>6.1</v>
      </c>
      <c r="U85" s="25">
        <f t="shared" si="50"/>
        <v>7.7000000000000011</v>
      </c>
      <c r="V85" s="25">
        <f t="shared" si="50"/>
        <v>13.399999999999999</v>
      </c>
      <c r="W85" s="25">
        <f t="shared" ref="W85:X85" si="51">W70</f>
        <v>10.099999999999998</v>
      </c>
      <c r="X85" s="25">
        <f t="shared" si="51"/>
        <v>7.5</v>
      </c>
      <c r="Z85" s="52"/>
    </row>
    <row r="86" spans="2:26" x14ac:dyDescent="0.35">
      <c r="B86" s="14" t="s">
        <v>62</v>
      </c>
      <c r="P86" s="25">
        <f t="shared" ref="P86:U86" si="52">+P23</f>
        <v>0</v>
      </c>
      <c r="Q86" s="25">
        <f t="shared" si="52"/>
        <v>0</v>
      </c>
      <c r="R86" s="25">
        <f t="shared" si="52"/>
        <v>0</v>
      </c>
      <c r="S86" s="25">
        <f t="shared" si="52"/>
        <v>0</v>
      </c>
      <c r="T86" s="25">
        <f t="shared" si="52"/>
        <v>0</v>
      </c>
      <c r="U86" s="25">
        <f t="shared" si="52"/>
        <v>0</v>
      </c>
      <c r="V86" s="25">
        <v>7</v>
      </c>
      <c r="W86" s="25">
        <f>+W23</f>
        <v>0</v>
      </c>
      <c r="X86" s="25">
        <f>+X23</f>
        <v>0</v>
      </c>
      <c r="Z86" s="52"/>
    </row>
    <row r="87" spans="2:26" x14ac:dyDescent="0.35">
      <c r="B87" s="14" t="s">
        <v>38</v>
      </c>
      <c r="P87" s="25">
        <f t="shared" ref="P87:X87" si="53">+P25</f>
        <v>0</v>
      </c>
      <c r="Q87" s="25">
        <f t="shared" si="53"/>
        <v>0</v>
      </c>
      <c r="R87" s="25">
        <f t="shared" si="53"/>
        <v>0</v>
      </c>
      <c r="S87" s="25">
        <f t="shared" si="53"/>
        <v>0</v>
      </c>
      <c r="T87" s="25">
        <f t="shared" si="53"/>
        <v>-33.4</v>
      </c>
      <c r="U87" s="25">
        <f t="shared" si="53"/>
        <v>0</v>
      </c>
      <c r="V87" s="25">
        <f t="shared" si="53"/>
        <v>0</v>
      </c>
      <c r="W87" s="25">
        <f t="shared" si="53"/>
        <v>0</v>
      </c>
      <c r="X87" s="25">
        <f t="shared" si="53"/>
        <v>0</v>
      </c>
      <c r="Z87" s="52"/>
    </row>
    <row r="88" spans="2:26" x14ac:dyDescent="0.35">
      <c r="B88" s="35" t="s">
        <v>39</v>
      </c>
      <c r="P88" s="25">
        <f t="shared" ref="P88:X88" si="54">+P26</f>
        <v>0</v>
      </c>
      <c r="Q88" s="25">
        <f t="shared" si="54"/>
        <v>0</v>
      </c>
      <c r="R88" s="25">
        <f t="shared" si="54"/>
        <v>0</v>
      </c>
      <c r="S88" s="25">
        <f t="shared" si="54"/>
        <v>0</v>
      </c>
      <c r="T88" s="25">
        <f t="shared" si="54"/>
        <v>0.2</v>
      </c>
      <c r="U88" s="25">
        <f t="shared" si="54"/>
        <v>-0.1</v>
      </c>
      <c r="V88" s="25">
        <f t="shared" si="54"/>
        <v>0</v>
      </c>
      <c r="W88" s="25">
        <f t="shared" si="54"/>
        <v>0.9</v>
      </c>
      <c r="X88" s="25">
        <f t="shared" si="54"/>
        <v>-0.4</v>
      </c>
      <c r="Z88" s="52"/>
    </row>
    <row r="89" spans="2:26" x14ac:dyDescent="0.35">
      <c r="B89" s="35" t="s">
        <v>53</v>
      </c>
      <c r="P89" s="25">
        <f t="shared" ref="P89:X89" si="55">+P28</f>
        <v>-0.1</v>
      </c>
      <c r="Q89" s="25">
        <f t="shared" si="55"/>
        <v>0.2</v>
      </c>
      <c r="R89" s="25">
        <f t="shared" si="55"/>
        <v>-0.2</v>
      </c>
      <c r="S89" s="25">
        <f t="shared" si="55"/>
        <v>-0.19999999999999998</v>
      </c>
      <c r="T89" s="25">
        <f t="shared" si="55"/>
        <v>0.5</v>
      </c>
      <c r="U89" s="25">
        <f t="shared" si="55"/>
        <v>-0.3</v>
      </c>
      <c r="V89" s="25">
        <f t="shared" si="55"/>
        <v>0.2</v>
      </c>
      <c r="W89" s="25">
        <f t="shared" si="55"/>
        <v>1.2999999999999998</v>
      </c>
      <c r="X89" s="25">
        <f t="shared" si="55"/>
        <v>0.4</v>
      </c>
      <c r="Z89" s="52"/>
    </row>
    <row r="90" spans="2:26" x14ac:dyDescent="0.35">
      <c r="B90" s="35" t="s">
        <v>54</v>
      </c>
      <c r="P90" s="25">
        <v>0</v>
      </c>
      <c r="Q90" s="25">
        <v>0</v>
      </c>
      <c r="R90" s="25">
        <v>0</v>
      </c>
      <c r="S90" s="25">
        <v>0</v>
      </c>
      <c r="T90" s="25">
        <v>0.5</v>
      </c>
      <c r="U90" s="25">
        <v>0</v>
      </c>
      <c r="V90" s="25">
        <v>0</v>
      </c>
      <c r="W90" s="25">
        <v>0.5</v>
      </c>
      <c r="X90" s="25">
        <v>0</v>
      </c>
      <c r="Z90" s="52"/>
    </row>
    <row r="91" spans="2:26" ht="16" thickBot="1" x14ac:dyDescent="0.4">
      <c r="B91" s="34" t="s">
        <v>55</v>
      </c>
      <c r="P91" s="36">
        <f>SUM(P84:P90)</f>
        <v>-7.3</v>
      </c>
      <c r="Q91" s="36">
        <f t="shared" ref="Q91:U91" si="56">SUM(Q84:Q90)</f>
        <v>-15.8</v>
      </c>
      <c r="R91" s="36">
        <f t="shared" si="56"/>
        <v>-5.6000000000000085</v>
      </c>
      <c r="S91" s="36">
        <f t="shared" si="56"/>
        <v>6.599999999999989</v>
      </c>
      <c r="T91" s="36">
        <f t="shared" si="56"/>
        <v>8.0999999999999837</v>
      </c>
      <c r="U91" s="36">
        <f t="shared" si="56"/>
        <v>13.69999999999999</v>
      </c>
      <c r="V91" s="36">
        <f t="shared" ref="V91:W91" si="57">SUM(V84:V90)</f>
        <v>21.099999999999991</v>
      </c>
      <c r="W91" s="36">
        <f t="shared" si="57"/>
        <v>29.599999999999969</v>
      </c>
      <c r="X91" s="36">
        <f t="shared" ref="X91" si="58">SUM(X84:X90)</f>
        <v>36.300000000000004</v>
      </c>
      <c r="Z91" s="52"/>
    </row>
    <row r="92" spans="2:26" ht="16" thickTop="1" x14ac:dyDescent="0.35"/>
    <row r="95" spans="2:26" x14ac:dyDescent="0.35">
      <c r="R95" s="31"/>
      <c r="S95" s="48"/>
      <c r="T95" s="48"/>
      <c r="U95" s="48"/>
      <c r="V95" s="48"/>
      <c r="W95" s="48"/>
      <c r="X95" s="48"/>
    </row>
    <row r="97" spans="18:24" x14ac:dyDescent="0.35">
      <c r="R97" s="43"/>
      <c r="S97" s="43"/>
      <c r="T97" s="43"/>
      <c r="U97" s="43"/>
      <c r="V97" s="43"/>
      <c r="W97" s="43"/>
      <c r="X97" s="43"/>
    </row>
  </sheetData>
  <mergeCells count="6">
    <mergeCell ref="D63:E63"/>
    <mergeCell ref="F63:G63"/>
    <mergeCell ref="H7:I7"/>
    <mergeCell ref="J7:K7"/>
    <mergeCell ref="D7:E7"/>
    <mergeCell ref="F7:G7"/>
  </mergeCells>
  <pageMargins left="0.7" right="0.7" top="0.7" bottom="0.7" header="0.3" footer="0.3"/>
  <pageSetup scale="3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2025-05-08T02:38:10Z</dcterms:modified>
</cp:coreProperties>
</file>